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200" windowHeight="8445" tabRatio="611" activeTab="3"/>
  </bookViews>
  <sheets>
    <sheet name="128" sheetId="1" r:id="rId1"/>
    <sheet name="Lista uczestników" sheetId="2" r:id="rId2"/>
    <sheet name="Diagram" sheetId="3" r:id="rId3"/>
    <sheet name="Zawody " sheetId="4" r:id="rId4"/>
  </sheets>
  <definedNames/>
  <calcPr fullCalcOnLoad="1"/>
</workbook>
</file>

<file path=xl/sharedStrings.xml><?xml version="1.0" encoding="utf-8"?>
<sst xmlns="http://schemas.openxmlformats.org/spreadsheetml/2006/main" count="223" uniqueCount="139">
  <si>
    <t>H</t>
  </si>
  <si>
    <t>G</t>
  </si>
  <si>
    <t>F</t>
  </si>
  <si>
    <t>E</t>
  </si>
  <si>
    <t>D</t>
  </si>
  <si>
    <t>C</t>
  </si>
  <si>
    <t>B</t>
  </si>
  <si>
    <t>A</t>
  </si>
  <si>
    <t>K</t>
  </si>
  <si>
    <t>L</t>
  </si>
  <si>
    <t>I</t>
  </si>
  <si>
    <t>J</t>
  </si>
  <si>
    <t>Ł</t>
  </si>
  <si>
    <t>M</t>
  </si>
  <si>
    <t>2 miejsce</t>
  </si>
  <si>
    <t>N</t>
  </si>
  <si>
    <t>3 miejsce</t>
  </si>
  <si>
    <t>V</t>
  </si>
  <si>
    <t>1 miejsce</t>
  </si>
  <si>
    <t>O</t>
  </si>
  <si>
    <t>Q</t>
  </si>
  <si>
    <t>P</t>
  </si>
  <si>
    <t>R</t>
  </si>
  <si>
    <t>S</t>
  </si>
  <si>
    <t>T</t>
  </si>
  <si>
    <t>U</t>
  </si>
  <si>
    <t>W</t>
  </si>
  <si>
    <t>4 miejsce</t>
  </si>
  <si>
    <t>5-6 miejsce</t>
  </si>
  <si>
    <t>7-8 miejsce</t>
  </si>
  <si>
    <t>9-12 miejsce</t>
  </si>
  <si>
    <t>13-16 miejsce</t>
  </si>
  <si>
    <t>17-24 miejsce</t>
  </si>
  <si>
    <t>25-32 miejsce</t>
  </si>
  <si>
    <t>33-48 miejsce</t>
  </si>
  <si>
    <t>49-64 miejsce</t>
  </si>
  <si>
    <t>FINAŁ</t>
  </si>
  <si>
    <t>nr.</t>
  </si>
  <si>
    <t>zawodnik</t>
  </si>
  <si>
    <t>o 3 miejsce</t>
  </si>
  <si>
    <t>Półfinał</t>
  </si>
  <si>
    <t>Ćwierćfinał</t>
  </si>
  <si>
    <t xml:space="preserve">o 3 miejsce </t>
  </si>
  <si>
    <t xml:space="preserve">o finał </t>
  </si>
  <si>
    <t>Runda II</t>
  </si>
  <si>
    <t>Runda III</t>
  </si>
  <si>
    <t>Runda IV</t>
  </si>
  <si>
    <t>II</t>
  </si>
  <si>
    <t>III</t>
  </si>
  <si>
    <t>IV</t>
  </si>
  <si>
    <t>VI</t>
  </si>
  <si>
    <t>VII</t>
  </si>
  <si>
    <t>VIII</t>
  </si>
  <si>
    <t>IX</t>
  </si>
  <si>
    <t>Runda V</t>
  </si>
  <si>
    <t>Ćwierćfinały</t>
  </si>
  <si>
    <t>Runda VI</t>
  </si>
  <si>
    <t>Runda VII</t>
  </si>
  <si>
    <t>Półfinały</t>
  </si>
  <si>
    <t>Runda VIII</t>
  </si>
  <si>
    <t>Runda IX</t>
  </si>
  <si>
    <t>Mecz o 3 miejsce</t>
  </si>
  <si>
    <t xml:space="preserve">Miejsca </t>
  </si>
  <si>
    <t>5--6</t>
  </si>
  <si>
    <t>7--8</t>
  </si>
  <si>
    <t>9--12</t>
  </si>
  <si>
    <t>13--16</t>
  </si>
  <si>
    <t>17--24</t>
  </si>
  <si>
    <t>25--32</t>
  </si>
  <si>
    <t>33--48</t>
  </si>
  <si>
    <t>49--64</t>
  </si>
  <si>
    <t>Częstochowa, 27-29 listopada 2017 r.</t>
  </si>
  <si>
    <t>XX MISTRZOSTWA POLSKI WYŻSZYCH SEMINARIÓW DUCHOWNYCH W TENISIE STOŁOWYM</t>
  </si>
  <si>
    <t>Olko Michał</t>
  </si>
  <si>
    <t>Daniłowicz Mariusz</t>
  </si>
  <si>
    <t xml:space="preserve">Bilski Adam </t>
  </si>
  <si>
    <t>Ogrodnikczuk Mateusz</t>
  </si>
  <si>
    <t>Dzierzgowski Piotr</t>
  </si>
  <si>
    <t>Dzierżek Karol</t>
  </si>
  <si>
    <t>Olszański Michał</t>
  </si>
  <si>
    <t>Białkowski Tymoteusz</t>
  </si>
  <si>
    <t>Pilarski Piotr</t>
  </si>
  <si>
    <t>Białek Grzegorz</t>
  </si>
  <si>
    <t xml:space="preserve">Grudzka Albert </t>
  </si>
  <si>
    <t>Oganowski Przemysław</t>
  </si>
  <si>
    <t>Kaźmierczak Mateusz</t>
  </si>
  <si>
    <t>Kaczorkiewicz Grzegorz</t>
  </si>
  <si>
    <t>Dytfeld Tomasz</t>
  </si>
  <si>
    <t>Taczka Sebastian</t>
  </si>
  <si>
    <t>Zmyślony Artur</t>
  </si>
  <si>
    <t>Gawenda Dawid</t>
  </si>
  <si>
    <t>Grieger Szymon</t>
  </si>
  <si>
    <t>Drozdek Wojciech</t>
  </si>
  <si>
    <t>Kamiński Ireneusz</t>
  </si>
  <si>
    <t>Chlewicki Grzegorz</t>
  </si>
  <si>
    <t>Pytlarz Tomasz</t>
  </si>
  <si>
    <t>Dadak Damian</t>
  </si>
  <si>
    <t>Kamiński Wojciech</t>
  </si>
  <si>
    <t>Niesytko Kamil</t>
  </si>
  <si>
    <t>Caruk Mateusz</t>
  </si>
  <si>
    <t>Jabłoński Krzysztof</t>
  </si>
  <si>
    <t>Wawrzyniak Łukasz</t>
  </si>
  <si>
    <t>Górski Kacper</t>
  </si>
  <si>
    <t>Sikora Artur</t>
  </si>
  <si>
    <t>Szwej Maciej</t>
  </si>
  <si>
    <t>Wojtysek Zbigniew</t>
  </si>
  <si>
    <t>Pazera Michał</t>
  </si>
  <si>
    <t>Wilk Paweł</t>
  </si>
  <si>
    <t>Łabuz Kuba</t>
  </si>
  <si>
    <t>Maj Paweł</t>
  </si>
  <si>
    <t>Jaguszczak Artur</t>
  </si>
  <si>
    <t>Jała Michał</t>
  </si>
  <si>
    <t>Kucharuk Bartłomiej</t>
  </si>
  <si>
    <t>Gawroński Paweł</t>
  </si>
  <si>
    <t>Serhii Holiat</t>
  </si>
  <si>
    <t>Vitalii Boyko</t>
  </si>
  <si>
    <t>Kuchta Paweł</t>
  </si>
  <si>
    <t>Ochman Piotr</t>
  </si>
  <si>
    <t>Ordon Dominik</t>
  </si>
  <si>
    <t>Dziwak Marek</t>
  </si>
  <si>
    <t>Napierała Paweł</t>
  </si>
  <si>
    <t>Tomczak Patryk</t>
  </si>
  <si>
    <t>Raczak Karol</t>
  </si>
  <si>
    <t>Szofer Tomasz</t>
  </si>
  <si>
    <t>Ochoński Jakub</t>
  </si>
  <si>
    <t>Kozieł Krzysztof</t>
  </si>
  <si>
    <t>Zdun Aleksander</t>
  </si>
  <si>
    <t>Zych Krzysztof</t>
  </si>
  <si>
    <t>Zakreta Łukasz</t>
  </si>
  <si>
    <t>Borzyszkowski Robert</t>
  </si>
  <si>
    <t>Szyłko Jerzy</t>
  </si>
  <si>
    <t>Suchan Almar</t>
  </si>
  <si>
    <t>Bajcar Łukasz</t>
  </si>
  <si>
    <t>Witkowski Przemysław</t>
  </si>
  <si>
    <t>Bednarczyk Wojciech</t>
  </si>
  <si>
    <t>Archita Mateusz</t>
  </si>
  <si>
    <t>Sumara Marek</t>
  </si>
  <si>
    <t>Borzykowski Robert</t>
  </si>
  <si>
    <t>Bilski Adam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</si>
</sst>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8"/>
      <color indexed="8"/>
      <name val="Czcionka tekstu podstawowego"/>
      <family val="0"/>
    </font>
    <font>
      <b/>
      <sz val="14"/>
      <color indexed="60"/>
      <name val="Czcionka tekstu podstawowego"/>
      <family val="0"/>
    </font>
    <font>
      <sz val="12"/>
      <color indexed="9"/>
      <name val="Czcionka tekstu podstawowego"/>
      <family val="0"/>
    </font>
    <font>
      <b/>
      <sz val="20"/>
      <color indexed="17"/>
      <name val="Czcionka tekstu podstawowego"/>
      <family val="0"/>
    </font>
    <font>
      <sz val="2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b/>
      <sz val="18"/>
      <color theme="1"/>
      <name val="Czcionka tekstu podstawowego"/>
      <family val="0"/>
    </font>
    <font>
      <b/>
      <sz val="14"/>
      <color theme="5" tint="-0.24997000396251678"/>
      <name val="Czcionka tekstu podstawowego"/>
      <family val="0"/>
    </font>
    <font>
      <sz val="12"/>
      <color theme="0"/>
      <name val="Czcionka tekstu podstawowego"/>
      <family val="0"/>
    </font>
    <font>
      <b/>
      <sz val="20"/>
      <color rgb="FF00B050"/>
      <name val="Czcionka tekstu podstawowego"/>
      <family val="0"/>
    </font>
    <font>
      <sz val="20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22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/>
      <protection/>
    </xf>
    <xf numFmtId="0" fontId="28" fillId="0" borderId="14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12" xfId="0" applyFont="1" applyBorder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8" fillId="0" borderId="16" xfId="0" applyFont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4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9" fillId="12" borderId="31" xfId="0" applyFont="1" applyFill="1" applyBorder="1" applyAlignment="1">
      <alignment horizontal="center"/>
    </xf>
    <xf numFmtId="0" fontId="39" fillId="12" borderId="31" xfId="0" applyFont="1" applyFill="1" applyBorder="1" applyAlignment="1" applyProtection="1">
      <alignment horizontal="center"/>
      <protection locked="0"/>
    </xf>
    <xf numFmtId="0" fontId="39" fillId="12" borderId="32" xfId="0" applyFont="1" applyFill="1" applyBorder="1" applyAlignment="1">
      <alignment horizontal="center"/>
    </xf>
    <xf numFmtId="0" fontId="39" fillId="12" borderId="32" xfId="0" applyFont="1" applyFill="1" applyBorder="1" applyAlignment="1" applyProtection="1">
      <alignment horizontal="center"/>
      <protection locked="0"/>
    </xf>
    <xf numFmtId="0" fontId="4" fillId="12" borderId="31" xfId="0" applyFont="1" applyFill="1" applyBorder="1" applyAlignment="1">
      <alignment horizontal="center"/>
    </xf>
    <xf numFmtId="0" fontId="4" fillId="12" borderId="32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45" fillId="33" borderId="31" xfId="0" applyFont="1" applyFill="1" applyBorder="1" applyAlignment="1">
      <alignment horizontal="center"/>
    </xf>
    <xf numFmtId="0" fontId="45" fillId="33" borderId="31" xfId="0" applyFont="1" applyFill="1" applyBorder="1" applyAlignment="1" applyProtection="1">
      <alignment horizontal="center"/>
      <protection locked="0"/>
    </xf>
    <xf numFmtId="0" fontId="45" fillId="33" borderId="32" xfId="0" applyFont="1" applyFill="1" applyBorder="1" applyAlignment="1">
      <alignment horizontal="center"/>
    </xf>
    <xf numFmtId="0" fontId="45" fillId="33" borderId="32" xfId="0" applyFont="1" applyFill="1" applyBorder="1" applyAlignment="1" applyProtection="1">
      <alignment horizontal="center"/>
      <protection locked="0"/>
    </xf>
    <xf numFmtId="0" fontId="45" fillId="34" borderId="31" xfId="0" applyFont="1" applyFill="1" applyBorder="1" applyAlignment="1">
      <alignment horizontal="center"/>
    </xf>
    <xf numFmtId="0" fontId="45" fillId="34" borderId="31" xfId="0" applyFont="1" applyFill="1" applyBorder="1" applyAlignment="1" applyProtection="1">
      <alignment horizontal="center"/>
      <protection locked="0"/>
    </xf>
    <xf numFmtId="0" fontId="45" fillId="34" borderId="32" xfId="0" applyFont="1" applyFill="1" applyBorder="1" applyAlignment="1">
      <alignment horizontal="center"/>
    </xf>
    <xf numFmtId="0" fontId="45" fillId="34" borderId="32" xfId="0" applyFont="1" applyFill="1" applyBorder="1" applyAlignment="1" applyProtection="1">
      <alignment horizontal="center"/>
      <protection locked="0"/>
    </xf>
    <xf numFmtId="0" fontId="39" fillId="34" borderId="33" xfId="0" applyFont="1" applyFill="1" applyBorder="1" applyAlignment="1">
      <alignment horizontal="center"/>
    </xf>
    <xf numFmtId="0" fontId="39" fillId="35" borderId="33" xfId="0" applyFont="1" applyFill="1" applyBorder="1" applyAlignment="1">
      <alignment horizontal="center"/>
    </xf>
    <xf numFmtId="0" fontId="39" fillId="33" borderId="33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 quotePrefix="1">
      <alignment/>
    </xf>
    <xf numFmtId="0" fontId="39" fillId="18" borderId="31" xfId="0" applyFont="1" applyFill="1" applyBorder="1" applyAlignment="1">
      <alignment horizontal="center"/>
    </xf>
    <xf numFmtId="0" fontId="39" fillId="18" borderId="31" xfId="0" applyFont="1" applyFill="1" applyBorder="1" applyAlignment="1" applyProtection="1">
      <alignment horizontal="center"/>
      <protection locked="0"/>
    </xf>
    <xf numFmtId="0" fontId="39" fillId="18" borderId="32" xfId="0" applyFont="1" applyFill="1" applyBorder="1" applyAlignment="1">
      <alignment horizontal="center"/>
    </xf>
    <xf numFmtId="0" fontId="39" fillId="18" borderId="32" xfId="0" applyFont="1" applyFill="1" applyBorder="1" applyAlignment="1" applyProtection="1">
      <alignment horizontal="center"/>
      <protection locked="0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18" borderId="31" xfId="0" applyFont="1" applyFill="1" applyBorder="1" applyAlignment="1" applyProtection="1">
      <alignment horizontal="center"/>
      <protection/>
    </xf>
    <xf numFmtId="0" fontId="39" fillId="18" borderId="32" xfId="0" applyFont="1" applyFill="1" applyBorder="1" applyAlignment="1" applyProtection="1">
      <alignment horizontal="center"/>
      <protection/>
    </xf>
    <xf numFmtId="0" fontId="39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39" fillId="18" borderId="34" xfId="0" applyFont="1" applyFill="1" applyBorder="1" applyAlignment="1">
      <alignment horizontal="center"/>
    </xf>
    <xf numFmtId="0" fontId="39" fillId="36" borderId="34" xfId="0" applyFont="1" applyFill="1" applyBorder="1" applyAlignment="1">
      <alignment horizontal="center"/>
    </xf>
    <xf numFmtId="0" fontId="44" fillId="36" borderId="34" xfId="0" applyFont="1" applyFill="1" applyBorder="1" applyAlignment="1">
      <alignment horizontal="center"/>
    </xf>
    <xf numFmtId="0" fontId="39" fillId="18" borderId="34" xfId="0" applyFont="1" applyFill="1" applyBorder="1" applyAlignment="1" applyProtection="1">
      <alignment horizontal="center"/>
      <protection locked="0"/>
    </xf>
    <xf numFmtId="0" fontId="39" fillId="36" borderId="34" xfId="0" applyFont="1" applyFill="1" applyBorder="1" applyAlignment="1" applyProtection="1">
      <alignment horizontal="center"/>
      <protection locked="0"/>
    </xf>
    <xf numFmtId="0" fontId="39" fillId="36" borderId="34" xfId="0" applyFont="1" applyFill="1" applyBorder="1" applyAlignment="1" applyProtection="1" quotePrefix="1">
      <alignment horizontal="center"/>
      <protection locked="0"/>
    </xf>
    <xf numFmtId="0" fontId="39" fillId="18" borderId="34" xfId="0" applyFont="1" applyFill="1" applyBorder="1" applyAlignment="1" applyProtection="1" quotePrefix="1">
      <alignment horizontal="center"/>
      <protection locked="0"/>
    </xf>
    <xf numFmtId="0" fontId="28" fillId="0" borderId="10" xfId="0" applyFont="1" applyBorder="1" applyAlignment="1" applyProtection="1">
      <alignment/>
      <protection/>
    </xf>
    <xf numFmtId="0" fontId="28" fillId="0" borderId="21" xfId="0" applyFont="1" applyBorder="1" applyAlignment="1" applyProtection="1">
      <alignment/>
      <protection/>
    </xf>
    <xf numFmtId="0" fontId="28" fillId="0" borderId="24" xfId="0" applyFont="1" applyBorder="1" applyAlignment="1" applyProtection="1">
      <alignment/>
      <protection/>
    </xf>
    <xf numFmtId="0" fontId="28" fillId="0" borderId="23" xfId="0" applyFont="1" applyBorder="1" applyAlignment="1" applyProtection="1">
      <alignment/>
      <protection/>
    </xf>
    <xf numFmtId="0" fontId="4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" fontId="0" fillId="0" borderId="0" xfId="0" applyNumberForma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39" fillId="33" borderId="33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0" fontId="50" fillId="0" borderId="22" xfId="0" applyFont="1" applyFill="1" applyBorder="1" applyAlignment="1" applyProtection="1">
      <alignment horizontal="center" vertical="center"/>
      <protection locked="0"/>
    </xf>
    <xf numFmtId="0" fontId="4" fillId="34" borderId="33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39" fillId="35" borderId="33" xfId="0" applyFont="1" applyFill="1" applyBorder="1" applyAlignment="1">
      <alignment horizontal="center"/>
    </xf>
    <xf numFmtId="0" fontId="39" fillId="35" borderId="35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"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76"/>
  <sheetViews>
    <sheetView workbookViewId="0" topLeftCell="A234">
      <selection activeCell="A234" sqref="A1:IV16384"/>
    </sheetView>
  </sheetViews>
  <sheetFormatPr defaultColWidth="8.796875" defaultRowHeight="14.25" customHeight="1"/>
  <cols>
    <col min="32" max="32" width="4.5" style="0" customWidth="1"/>
    <col min="33" max="33" width="18.19921875" style="0" customWidth="1"/>
    <col min="35" max="35" width="4.5" style="0" customWidth="1"/>
    <col min="36" max="36" width="20.5" style="0" customWidth="1"/>
    <col min="37" max="37" width="4.5" style="0" customWidth="1"/>
    <col min="39" max="39" width="4.5" style="0" customWidth="1"/>
    <col min="40" max="40" width="20.5" style="0" customWidth="1"/>
    <col min="41" max="41" width="4.5" style="0" customWidth="1"/>
    <col min="46" max="52" width="9" style="9" customWidth="1"/>
  </cols>
  <sheetData>
    <row r="1" spans="39:41" ht="14.25" customHeight="1">
      <c r="AM1" s="3">
        <v>1</v>
      </c>
      <c r="AN1" s="17"/>
      <c r="AO1" s="4"/>
    </row>
    <row r="2" spans="37:43" ht="14.25" customHeight="1" thickBot="1">
      <c r="AK2" s="14"/>
      <c r="AL2" s="1"/>
      <c r="AM2" s="5">
        <v>128</v>
      </c>
      <c r="AN2" s="11"/>
      <c r="AO2" s="6"/>
      <c r="AP2" s="1"/>
      <c r="AQ2" s="23"/>
    </row>
    <row r="3" spans="35:45" ht="14.25" customHeight="1">
      <c r="AI3" s="3"/>
      <c r="AJ3" s="17" t="str">
        <f>IF(AO1&gt;0,IF(AO1&gt;AO2,AN1,AN2),"-----")</f>
        <v>-----</v>
      </c>
      <c r="AK3" s="4"/>
      <c r="AL3" s="9"/>
      <c r="AM3" s="10"/>
      <c r="AN3" s="10"/>
      <c r="AO3" s="9"/>
      <c r="AP3" s="130">
        <v>1</v>
      </c>
      <c r="AQ3" s="20"/>
      <c r="AR3" s="4"/>
      <c r="AS3" s="26"/>
    </row>
    <row r="4" spans="33:46" ht="14.25" customHeight="1" thickBot="1">
      <c r="AG4" s="16"/>
      <c r="AH4" s="1"/>
      <c r="AI4" s="5"/>
      <c r="AJ4" s="11"/>
      <c r="AK4" s="6"/>
      <c r="AL4" s="9"/>
      <c r="AM4" s="11"/>
      <c r="AN4" s="11"/>
      <c r="AO4" s="12"/>
      <c r="AP4" s="130"/>
      <c r="AQ4" s="21"/>
      <c r="AR4" s="6"/>
      <c r="AT4" s="23"/>
    </row>
    <row r="5" spans="33:46" ht="14.25" customHeight="1">
      <c r="AG5" s="16"/>
      <c r="AK5" s="15"/>
      <c r="AM5" s="3">
        <v>65</v>
      </c>
      <c r="AN5" s="17"/>
      <c r="AO5" s="4"/>
      <c r="AQ5" s="23"/>
      <c r="AT5" s="23"/>
    </row>
    <row r="6" spans="33:46" ht="14.25" customHeight="1" thickBot="1">
      <c r="AG6" s="16"/>
      <c r="AL6" s="1"/>
      <c r="AM6" s="5">
        <v>64</v>
      </c>
      <c r="AN6" s="11"/>
      <c r="AO6" s="6"/>
      <c r="AP6" s="1"/>
      <c r="AT6" s="25"/>
    </row>
    <row r="7" spans="32:48" ht="14.25" customHeight="1">
      <c r="AF7" s="3"/>
      <c r="AG7" s="4"/>
      <c r="AL7" s="9"/>
      <c r="AM7" s="10"/>
      <c r="AN7" s="10"/>
      <c r="AO7" s="9"/>
      <c r="AP7" s="9"/>
      <c r="AS7" s="130">
        <v>33</v>
      </c>
      <c r="AT7" s="20"/>
      <c r="AU7" s="4"/>
      <c r="AV7" s="26"/>
    </row>
    <row r="8" spans="30:48" ht="14.25" customHeight="1" thickBot="1">
      <c r="AD8" s="16"/>
      <c r="AE8" s="1"/>
      <c r="AF8" s="5">
        <v>32</v>
      </c>
      <c r="AG8" s="6"/>
      <c r="AL8" s="9"/>
      <c r="AM8" s="10"/>
      <c r="AN8" s="10"/>
      <c r="AO8" s="9"/>
      <c r="AS8" s="130"/>
      <c r="AT8" s="21"/>
      <c r="AU8" s="6"/>
      <c r="AV8" s="16"/>
    </row>
    <row r="9" spans="30:48" ht="14.25" customHeight="1">
      <c r="AD9" s="16"/>
      <c r="AE9" s="9"/>
      <c r="AF9" s="9"/>
      <c r="AG9" s="9"/>
      <c r="AH9" s="9"/>
      <c r="AM9" s="3">
        <v>33</v>
      </c>
      <c r="AN9" s="17"/>
      <c r="AO9" s="4"/>
      <c r="AS9" s="9"/>
      <c r="AT9" s="24"/>
      <c r="AV9" s="16"/>
    </row>
    <row r="10" spans="30:48" ht="14.25" customHeight="1" thickBot="1">
      <c r="AD10" s="14"/>
      <c r="AE10" s="9"/>
      <c r="AF10" s="9"/>
      <c r="AG10" s="9"/>
      <c r="AH10" s="9"/>
      <c r="AK10" s="14"/>
      <c r="AL10" s="1"/>
      <c r="AM10" s="5">
        <v>96</v>
      </c>
      <c r="AN10" s="11"/>
      <c r="AO10" s="6"/>
      <c r="AP10" s="1"/>
      <c r="AQ10" s="23"/>
      <c r="AS10" s="9"/>
      <c r="AT10" s="23"/>
      <c r="AV10" s="16"/>
    </row>
    <row r="11" spans="28:48" ht="14.25" customHeight="1">
      <c r="AB11" s="22"/>
      <c r="AC11" s="20"/>
      <c r="AD11" s="4"/>
      <c r="AI11" s="3"/>
      <c r="AJ11" s="17"/>
      <c r="AK11" s="4"/>
      <c r="AL11" s="9"/>
      <c r="AM11" s="10"/>
      <c r="AN11" s="10"/>
      <c r="AO11" s="9"/>
      <c r="AP11" s="130">
        <f>AP3+1</f>
        <v>2</v>
      </c>
      <c r="AQ11" s="20"/>
      <c r="AR11" s="4"/>
      <c r="AS11" s="26"/>
      <c r="AT11" s="23"/>
      <c r="AV11" s="16"/>
    </row>
    <row r="12" spans="27:48" ht="14.25" customHeight="1" thickBot="1">
      <c r="AA12" s="16"/>
      <c r="AC12" s="21"/>
      <c r="AD12" s="6"/>
      <c r="AG12" s="16"/>
      <c r="AH12" s="1"/>
      <c r="AI12" s="5"/>
      <c r="AJ12" s="11"/>
      <c r="AK12" s="6"/>
      <c r="AM12" s="10"/>
      <c r="AN12" s="10"/>
      <c r="AO12" s="9"/>
      <c r="AP12" s="130"/>
      <c r="AQ12" s="21"/>
      <c r="AR12" s="6"/>
      <c r="AS12" s="9"/>
      <c r="AV12" s="16"/>
    </row>
    <row r="13" spans="27:48" ht="14.25" customHeight="1">
      <c r="AA13" s="16"/>
      <c r="AD13" s="15"/>
      <c r="AG13" s="16"/>
      <c r="AK13" s="15"/>
      <c r="AM13" s="3">
        <v>97</v>
      </c>
      <c r="AN13" s="17"/>
      <c r="AO13" s="4"/>
      <c r="AQ13" s="23"/>
      <c r="AS13" s="9"/>
      <c r="AV13" s="16"/>
    </row>
    <row r="14" spans="27:48" ht="14.25" customHeight="1" thickBot="1">
      <c r="AA14" s="14"/>
      <c r="AD14" s="16"/>
      <c r="AG14" s="16"/>
      <c r="AL14" s="1"/>
      <c r="AM14" s="5">
        <v>32</v>
      </c>
      <c r="AN14" s="11"/>
      <c r="AO14" s="6"/>
      <c r="AP14" s="1"/>
      <c r="AS14" s="9"/>
      <c r="AV14" s="16"/>
    </row>
    <row r="15" spans="25:51" ht="14.25" customHeight="1">
      <c r="Y15" s="22"/>
      <c r="Z15" s="20"/>
      <c r="AA15" s="4"/>
      <c r="AD15" s="16"/>
      <c r="AF15" s="3"/>
      <c r="AG15" s="4"/>
      <c r="AL15" s="9"/>
      <c r="AM15" s="10"/>
      <c r="AN15" s="10"/>
      <c r="AO15" s="9"/>
      <c r="AP15" s="9"/>
      <c r="AV15" s="130" t="s">
        <v>7</v>
      </c>
      <c r="AW15" s="20"/>
      <c r="AX15" s="4"/>
      <c r="AY15" s="26"/>
    </row>
    <row r="16" spans="24:51" ht="14.25" customHeight="1" thickBot="1">
      <c r="X16" s="16"/>
      <c r="Z16" s="21">
        <v>34</v>
      </c>
      <c r="AA16" s="6"/>
      <c r="AD16" s="9"/>
      <c r="AE16" s="1"/>
      <c r="AF16" s="5">
        <v>31</v>
      </c>
      <c r="AG16" s="6"/>
      <c r="AM16" s="10"/>
      <c r="AN16" s="10"/>
      <c r="AO16" s="9"/>
      <c r="AV16" s="130"/>
      <c r="AW16" s="21"/>
      <c r="AX16" s="6"/>
      <c r="AY16" s="16"/>
    </row>
    <row r="17" spans="24:51" ht="14.25" customHeight="1">
      <c r="X17" s="16"/>
      <c r="AD17" s="9"/>
      <c r="AE17" s="9"/>
      <c r="AF17" s="9"/>
      <c r="AG17" s="9"/>
      <c r="AH17" s="9"/>
      <c r="AM17" s="3">
        <v>17</v>
      </c>
      <c r="AN17" s="17"/>
      <c r="AO17" s="4"/>
      <c r="AV17" s="16"/>
      <c r="AY17" s="16"/>
    </row>
    <row r="18" spans="24:51" ht="14.25" customHeight="1" thickBot="1">
      <c r="X18" s="16"/>
      <c r="AD18" s="9"/>
      <c r="AE18" s="9"/>
      <c r="AF18" s="9"/>
      <c r="AG18" s="9"/>
      <c r="AH18" s="9"/>
      <c r="AK18" s="14"/>
      <c r="AL18" s="1"/>
      <c r="AM18" s="5">
        <v>112</v>
      </c>
      <c r="AN18" s="11"/>
      <c r="AO18" s="6"/>
      <c r="AP18" s="1"/>
      <c r="AQ18" s="23"/>
      <c r="AV18" s="16"/>
      <c r="AY18" s="16"/>
    </row>
    <row r="19" spans="24:51" ht="14.25" customHeight="1">
      <c r="X19" s="16"/>
      <c r="AD19" s="9"/>
      <c r="AI19" s="3"/>
      <c r="AJ19" s="17"/>
      <c r="AK19" s="4"/>
      <c r="AL19" s="9"/>
      <c r="AM19" s="10"/>
      <c r="AN19" s="10"/>
      <c r="AO19" s="9"/>
      <c r="AP19" s="130">
        <f>AP11+1</f>
        <v>3</v>
      </c>
      <c r="AQ19" s="20"/>
      <c r="AR19" s="4"/>
      <c r="AS19" s="26"/>
      <c r="AV19" s="16"/>
      <c r="AY19" s="16"/>
    </row>
    <row r="20" spans="24:51" ht="14.25" customHeight="1" thickBot="1">
      <c r="X20" s="16"/>
      <c r="AD20" s="9"/>
      <c r="AG20" s="16"/>
      <c r="AH20" s="1"/>
      <c r="AI20" s="5"/>
      <c r="AJ20" s="11"/>
      <c r="AK20" s="6"/>
      <c r="AM20" s="10"/>
      <c r="AN20" s="10"/>
      <c r="AO20" s="9"/>
      <c r="AP20" s="130"/>
      <c r="AQ20" s="21"/>
      <c r="AR20" s="6"/>
      <c r="AT20" s="23"/>
      <c r="AV20" s="16"/>
      <c r="AY20" s="16"/>
    </row>
    <row r="21" spans="24:51" ht="14.25" customHeight="1">
      <c r="X21" s="16"/>
      <c r="AD21" s="9"/>
      <c r="AG21" s="16"/>
      <c r="AK21" s="15"/>
      <c r="AM21" s="3">
        <v>81</v>
      </c>
      <c r="AN21" s="17"/>
      <c r="AO21" s="4"/>
      <c r="AQ21" s="23"/>
      <c r="AT21" s="23"/>
      <c r="AV21" s="16"/>
      <c r="AY21" s="16"/>
    </row>
    <row r="22" spans="24:51" ht="14.25" customHeight="1" thickBot="1">
      <c r="X22" s="16"/>
      <c r="AD22" s="9"/>
      <c r="AG22" s="16"/>
      <c r="AL22" s="1"/>
      <c r="AM22" s="5">
        <v>48</v>
      </c>
      <c r="AN22" s="11"/>
      <c r="AO22" s="6"/>
      <c r="AP22" s="1"/>
      <c r="AT22" s="25"/>
      <c r="AV22" s="16"/>
      <c r="AY22" s="16"/>
    </row>
    <row r="23" spans="22:51" ht="14.25" customHeight="1">
      <c r="V23" s="22"/>
      <c r="W23" s="20"/>
      <c r="X23" s="4"/>
      <c r="AD23" s="9"/>
      <c r="AF23" s="3"/>
      <c r="AG23" s="4"/>
      <c r="AL23" s="9"/>
      <c r="AM23" s="10"/>
      <c r="AN23" s="10"/>
      <c r="AO23" s="9"/>
      <c r="AP23" s="9"/>
      <c r="AS23" s="130">
        <f>AS7+1</f>
        <v>34</v>
      </c>
      <c r="AT23" s="20"/>
      <c r="AU23" s="4"/>
      <c r="AV23" s="27"/>
      <c r="AY23" s="16"/>
    </row>
    <row r="24" spans="21:51" ht="14.25" customHeight="1" thickBot="1">
      <c r="U24" s="16"/>
      <c r="W24" s="21"/>
      <c r="X24" s="6"/>
      <c r="AD24" s="16"/>
      <c r="AE24" s="1"/>
      <c r="AF24" s="5">
        <v>30</v>
      </c>
      <c r="AG24" s="6"/>
      <c r="AM24" s="10"/>
      <c r="AN24" s="10"/>
      <c r="AO24" s="9"/>
      <c r="AS24" s="130"/>
      <c r="AT24" s="21"/>
      <c r="AU24" s="6"/>
      <c r="AY24" s="16"/>
    </row>
    <row r="25" spans="21:51" ht="14.25" customHeight="1">
      <c r="U25" s="16"/>
      <c r="X25" s="16"/>
      <c r="AD25" s="16"/>
      <c r="AE25" s="9"/>
      <c r="AF25" s="9"/>
      <c r="AG25" s="9"/>
      <c r="AH25" s="9"/>
      <c r="AM25" s="3">
        <v>49</v>
      </c>
      <c r="AN25" s="17"/>
      <c r="AO25" s="4"/>
      <c r="AT25" s="24"/>
      <c r="AY25" s="16"/>
    </row>
    <row r="26" spans="21:51" ht="14.25" customHeight="1" thickBot="1">
      <c r="U26" s="16"/>
      <c r="X26" s="16"/>
      <c r="AD26" s="14"/>
      <c r="AE26" s="9"/>
      <c r="AF26" s="9"/>
      <c r="AG26" s="9"/>
      <c r="AH26" s="9"/>
      <c r="AK26" s="14"/>
      <c r="AL26" s="1"/>
      <c r="AM26" s="5">
        <v>80</v>
      </c>
      <c r="AN26" s="11"/>
      <c r="AO26" s="6"/>
      <c r="AP26" s="1"/>
      <c r="AQ26" s="23"/>
      <c r="AT26" s="23"/>
      <c r="AY26" s="16"/>
    </row>
    <row r="27" spans="21:51" ht="14.25" customHeight="1">
      <c r="U27" s="16"/>
      <c r="X27" s="16"/>
      <c r="AB27" s="22"/>
      <c r="AC27" s="20"/>
      <c r="AD27" s="4"/>
      <c r="AI27" s="3"/>
      <c r="AJ27" s="17"/>
      <c r="AK27" s="4"/>
      <c r="AL27" s="9"/>
      <c r="AM27" s="10"/>
      <c r="AN27" s="10"/>
      <c r="AO27" s="9"/>
      <c r="AP27" s="130">
        <f>AP19+1</f>
        <v>4</v>
      </c>
      <c r="AQ27" s="20"/>
      <c r="AR27" s="4"/>
      <c r="AS27" s="26"/>
      <c r="AT27" s="23"/>
      <c r="AY27" s="16"/>
    </row>
    <row r="28" spans="21:51" ht="14.25" customHeight="1" thickBot="1">
      <c r="U28" s="16"/>
      <c r="X28" s="16"/>
      <c r="AA28" s="16"/>
      <c r="AC28" s="21"/>
      <c r="AD28" s="6"/>
      <c r="AG28" s="16"/>
      <c r="AH28" s="1"/>
      <c r="AI28" s="5"/>
      <c r="AJ28" s="11"/>
      <c r="AK28" s="6"/>
      <c r="AM28" s="10"/>
      <c r="AN28" s="10"/>
      <c r="AO28" s="9"/>
      <c r="AP28" s="130"/>
      <c r="AQ28" s="21"/>
      <c r="AR28" s="6"/>
      <c r="AY28" s="16"/>
    </row>
    <row r="29" spans="21:51" ht="14.25" customHeight="1">
      <c r="U29" s="16"/>
      <c r="X29" s="16"/>
      <c r="AA29" s="16"/>
      <c r="AD29" s="15"/>
      <c r="AG29" s="16"/>
      <c r="AK29" s="15"/>
      <c r="AM29" s="3">
        <v>113</v>
      </c>
      <c r="AN29" s="17"/>
      <c r="AO29" s="4"/>
      <c r="AQ29" s="23"/>
      <c r="AY29" s="16"/>
    </row>
    <row r="30" spans="21:51" ht="14.25" customHeight="1" thickBot="1">
      <c r="U30" s="14"/>
      <c r="X30" s="16"/>
      <c r="AA30" s="14"/>
      <c r="AD30" s="16"/>
      <c r="AG30" s="16"/>
      <c r="AL30" s="1"/>
      <c r="AM30" s="5">
        <v>16</v>
      </c>
      <c r="AN30" s="11"/>
      <c r="AO30" s="6"/>
      <c r="AP30" s="1"/>
      <c r="AY30" s="16"/>
    </row>
    <row r="31" spans="19:54" ht="14.25" customHeight="1">
      <c r="S31" s="22"/>
      <c r="T31" s="20"/>
      <c r="U31" s="4"/>
      <c r="X31" s="16"/>
      <c r="Y31" s="22"/>
      <c r="Z31" s="20"/>
      <c r="AA31" s="4"/>
      <c r="AD31" s="16"/>
      <c r="AF31" s="3"/>
      <c r="AG31" s="4"/>
      <c r="AL31" s="9"/>
      <c r="AM31" s="10"/>
      <c r="AN31" s="10"/>
      <c r="AO31" s="9"/>
      <c r="AP31" s="9"/>
      <c r="AY31" s="136" t="s">
        <v>10</v>
      </c>
      <c r="AZ31" s="20"/>
      <c r="BA31" s="4"/>
      <c r="BB31" s="26"/>
    </row>
    <row r="32" spans="18:54" ht="14.25" customHeight="1" thickBot="1">
      <c r="R32" s="16"/>
      <c r="T32" s="21" t="s">
        <v>0</v>
      </c>
      <c r="U32" s="6"/>
      <c r="Z32" s="21">
        <v>33</v>
      </c>
      <c r="AA32" s="6"/>
      <c r="AD32" s="9"/>
      <c r="AE32" s="1"/>
      <c r="AF32" s="5">
        <v>29</v>
      </c>
      <c r="AG32" s="6"/>
      <c r="AM32" s="10"/>
      <c r="AN32" s="10"/>
      <c r="AO32" s="9"/>
      <c r="AY32" s="136"/>
      <c r="AZ32" s="21"/>
      <c r="BA32" s="6"/>
      <c r="BB32" s="16"/>
    </row>
    <row r="33" spans="18:54" ht="14.25" customHeight="1">
      <c r="R33" s="16"/>
      <c r="AD33" s="9"/>
      <c r="AE33" s="9"/>
      <c r="AF33" s="9"/>
      <c r="AG33" s="9"/>
      <c r="AH33" s="9"/>
      <c r="AM33" s="3">
        <v>9</v>
      </c>
      <c r="AN33" s="17"/>
      <c r="AO33" s="4"/>
      <c r="AY33" s="16"/>
      <c r="BB33" s="16"/>
    </row>
    <row r="34" spans="18:54" ht="14.25" customHeight="1" thickBot="1">
      <c r="R34" s="16"/>
      <c r="AD34" s="9"/>
      <c r="AE34" s="9"/>
      <c r="AF34" s="9"/>
      <c r="AG34" s="9"/>
      <c r="AH34" s="9"/>
      <c r="AK34" s="14"/>
      <c r="AL34" s="1"/>
      <c r="AM34" s="5">
        <v>120</v>
      </c>
      <c r="AN34" s="11"/>
      <c r="AO34" s="6"/>
      <c r="AP34" s="1"/>
      <c r="AQ34" s="23"/>
      <c r="AY34" s="16"/>
      <c r="BB34" s="16"/>
    </row>
    <row r="35" spans="18:54" ht="14.25" customHeight="1">
      <c r="R35" s="16"/>
      <c r="AD35" s="9"/>
      <c r="AI35" s="3"/>
      <c r="AJ35" s="17"/>
      <c r="AK35" s="4"/>
      <c r="AL35" s="9"/>
      <c r="AM35" s="10"/>
      <c r="AN35" s="10"/>
      <c r="AO35" s="9"/>
      <c r="AP35" s="130">
        <f>AP27+1</f>
        <v>5</v>
      </c>
      <c r="AQ35" s="20"/>
      <c r="AR35" s="4"/>
      <c r="AS35" s="26"/>
      <c r="AY35" s="16"/>
      <c r="BB35" s="16"/>
    </row>
    <row r="36" spans="18:54" ht="14.25" customHeight="1" thickBot="1">
      <c r="R36" s="16"/>
      <c r="AD36" s="9"/>
      <c r="AG36" s="16"/>
      <c r="AH36" s="1"/>
      <c r="AI36" s="5"/>
      <c r="AJ36" s="11"/>
      <c r="AK36" s="6"/>
      <c r="AM36" s="10"/>
      <c r="AN36" s="10"/>
      <c r="AO36" s="9"/>
      <c r="AP36" s="130"/>
      <c r="AQ36" s="21"/>
      <c r="AR36" s="6"/>
      <c r="AT36" s="23"/>
      <c r="AY36" s="16"/>
      <c r="BB36" s="16"/>
    </row>
    <row r="37" spans="18:54" ht="14.25" customHeight="1">
      <c r="R37" s="16"/>
      <c r="AD37" s="9"/>
      <c r="AG37" s="16"/>
      <c r="AK37" s="15"/>
      <c r="AM37" s="3">
        <v>73</v>
      </c>
      <c r="AN37" s="17"/>
      <c r="AO37" s="4"/>
      <c r="AQ37" s="23"/>
      <c r="AT37" s="23"/>
      <c r="AY37" s="16"/>
      <c r="BB37" s="16"/>
    </row>
    <row r="38" spans="18:54" ht="14.25" customHeight="1" thickBot="1">
      <c r="R38" s="16"/>
      <c r="AD38" s="9"/>
      <c r="AG38" s="16"/>
      <c r="AL38" s="1"/>
      <c r="AM38" s="5">
        <v>56</v>
      </c>
      <c r="AN38" s="11"/>
      <c r="AO38" s="6"/>
      <c r="AP38" s="1"/>
      <c r="AT38" s="25"/>
      <c r="AY38" s="16"/>
      <c r="BB38" s="16"/>
    </row>
    <row r="39" spans="18:54" ht="14.25" customHeight="1">
      <c r="R39" s="16"/>
      <c r="AD39" s="9"/>
      <c r="AF39" s="3"/>
      <c r="AG39" s="4"/>
      <c r="AL39" s="9"/>
      <c r="AM39" s="10"/>
      <c r="AN39" s="10"/>
      <c r="AO39" s="9"/>
      <c r="AP39" s="9"/>
      <c r="AS39" s="130">
        <f>AS23+1</f>
        <v>35</v>
      </c>
      <c r="AT39" s="20"/>
      <c r="AU39" s="4"/>
      <c r="AV39" s="26"/>
      <c r="AY39" s="16"/>
      <c r="BB39" s="16"/>
    </row>
    <row r="40" spans="18:54" ht="14.25" customHeight="1" thickBot="1">
      <c r="R40" s="16"/>
      <c r="AD40" s="16"/>
      <c r="AE40" s="1"/>
      <c r="AF40" s="5">
        <v>28</v>
      </c>
      <c r="AG40" s="6"/>
      <c r="AM40" s="10"/>
      <c r="AN40" s="10"/>
      <c r="AO40" s="9"/>
      <c r="AS40" s="130"/>
      <c r="AT40" s="21"/>
      <c r="AU40" s="6"/>
      <c r="AV40" s="16"/>
      <c r="AY40" s="16"/>
      <c r="BB40" s="16"/>
    </row>
    <row r="41" spans="18:54" ht="14.25" customHeight="1">
      <c r="R41" s="16"/>
      <c r="AD41" s="16"/>
      <c r="AE41" s="9"/>
      <c r="AF41" s="9"/>
      <c r="AG41" s="9"/>
      <c r="AH41" s="9"/>
      <c r="AL41" s="2"/>
      <c r="AM41" s="3">
        <v>41</v>
      </c>
      <c r="AN41" s="17"/>
      <c r="AO41" s="4"/>
      <c r="AP41" s="2"/>
      <c r="AT41" s="24"/>
      <c r="AV41" s="16"/>
      <c r="AY41" s="16"/>
      <c r="BB41" s="16"/>
    </row>
    <row r="42" spans="18:54" ht="14.25" customHeight="1" thickBot="1">
      <c r="R42" s="16"/>
      <c r="AD42" s="14"/>
      <c r="AE42" s="9"/>
      <c r="AF42" s="9"/>
      <c r="AG42" s="9"/>
      <c r="AH42" s="9"/>
      <c r="AK42" s="14"/>
      <c r="AM42" s="5">
        <v>88</v>
      </c>
      <c r="AN42" s="11"/>
      <c r="AO42" s="6"/>
      <c r="AQ42" s="23"/>
      <c r="AT42" s="23"/>
      <c r="AV42" s="16"/>
      <c r="AY42" s="16"/>
      <c r="BB42" s="16"/>
    </row>
    <row r="43" spans="18:54" ht="14.25" customHeight="1">
      <c r="R43" s="16"/>
      <c r="AB43" s="22"/>
      <c r="AC43" s="20"/>
      <c r="AD43" s="4"/>
      <c r="AI43" s="3"/>
      <c r="AJ43" s="17"/>
      <c r="AK43" s="4"/>
      <c r="AM43" s="10"/>
      <c r="AN43" s="10"/>
      <c r="AO43" s="9"/>
      <c r="AP43" s="130">
        <f>AP35+1</f>
        <v>6</v>
      </c>
      <c r="AQ43" s="20"/>
      <c r="AR43" s="4"/>
      <c r="AS43" s="26"/>
      <c r="AT43" s="23"/>
      <c r="AV43" s="16"/>
      <c r="AY43" s="16"/>
      <c r="BB43" s="16"/>
    </row>
    <row r="44" spans="18:54" ht="14.25" customHeight="1" thickBot="1">
      <c r="R44" s="16"/>
      <c r="AA44" s="16"/>
      <c r="AC44" s="21"/>
      <c r="AD44" s="6"/>
      <c r="AG44" s="16"/>
      <c r="AH44" s="1"/>
      <c r="AI44" s="5"/>
      <c r="AJ44" s="11"/>
      <c r="AK44" s="6"/>
      <c r="AM44" s="10"/>
      <c r="AN44" s="10"/>
      <c r="AO44" s="9"/>
      <c r="AP44" s="130"/>
      <c r="AQ44" s="21"/>
      <c r="AR44" s="6"/>
      <c r="AV44" s="16"/>
      <c r="AY44" s="16"/>
      <c r="BB44" s="16"/>
    </row>
    <row r="45" spans="18:54" ht="14.25" customHeight="1">
      <c r="R45" s="16"/>
      <c r="AA45" s="16"/>
      <c r="AD45" s="15"/>
      <c r="AG45" s="16"/>
      <c r="AK45" s="15"/>
      <c r="AL45" s="2"/>
      <c r="AM45" s="3">
        <v>105</v>
      </c>
      <c r="AN45" s="17"/>
      <c r="AO45" s="4"/>
      <c r="AP45" s="2"/>
      <c r="AQ45" s="23"/>
      <c r="AV45" s="16"/>
      <c r="AY45" s="16"/>
      <c r="BB45" s="16"/>
    </row>
    <row r="46" spans="18:54" ht="14.25" customHeight="1" thickBot="1">
      <c r="R46" s="16"/>
      <c r="AA46" s="14"/>
      <c r="AD46" s="16"/>
      <c r="AG46" s="16"/>
      <c r="AM46" s="5">
        <v>24</v>
      </c>
      <c r="AN46" s="11"/>
      <c r="AO46" s="6"/>
      <c r="AV46" s="16"/>
      <c r="AY46" s="16"/>
      <c r="BB46" s="16"/>
    </row>
    <row r="47" spans="16:54" ht="14.25" customHeight="1">
      <c r="P47" s="22"/>
      <c r="Q47" s="20"/>
      <c r="R47" s="4"/>
      <c r="Y47" s="22"/>
      <c r="Z47" s="20"/>
      <c r="AA47" s="4"/>
      <c r="AD47" s="16"/>
      <c r="AF47" s="3"/>
      <c r="AG47" s="4"/>
      <c r="AM47" s="10"/>
      <c r="AN47" s="10"/>
      <c r="AO47" s="9"/>
      <c r="AV47" s="130" t="s">
        <v>6</v>
      </c>
      <c r="AW47" s="20"/>
      <c r="AX47" s="4"/>
      <c r="AY47" s="27"/>
      <c r="BB47" s="16"/>
    </row>
    <row r="48" spans="15:54" ht="14.25" customHeight="1" thickBot="1">
      <c r="O48" s="16"/>
      <c r="Q48" s="21"/>
      <c r="R48" s="6"/>
      <c r="X48" s="16"/>
      <c r="Z48" s="21">
        <v>36</v>
      </c>
      <c r="AA48" s="6"/>
      <c r="AD48" s="9"/>
      <c r="AE48" s="1"/>
      <c r="AF48" s="5">
        <v>27</v>
      </c>
      <c r="AG48" s="6"/>
      <c r="AM48" s="10"/>
      <c r="AN48" s="10"/>
      <c r="AO48" s="9"/>
      <c r="AV48" s="130"/>
      <c r="AW48" s="21"/>
      <c r="AX48" s="6"/>
      <c r="BB48" s="16"/>
    </row>
    <row r="49" spans="15:54" ht="14.25" customHeight="1">
      <c r="O49" s="16"/>
      <c r="R49" s="16"/>
      <c r="X49" s="16"/>
      <c r="AD49" s="9"/>
      <c r="AE49" s="9"/>
      <c r="AF49" s="9"/>
      <c r="AG49" s="9"/>
      <c r="AH49" s="9"/>
      <c r="AL49" s="2"/>
      <c r="AM49" s="3">
        <v>25</v>
      </c>
      <c r="AN49" s="17"/>
      <c r="AO49" s="4"/>
      <c r="AP49" s="2"/>
      <c r="AV49" s="16"/>
      <c r="BB49" s="16"/>
    </row>
    <row r="50" spans="15:54" ht="14.25" customHeight="1" thickBot="1">
      <c r="O50" s="16"/>
      <c r="R50" s="16"/>
      <c r="X50" s="16"/>
      <c r="AD50" s="9"/>
      <c r="AE50" s="9"/>
      <c r="AF50" s="9"/>
      <c r="AG50" s="9"/>
      <c r="AH50" s="9"/>
      <c r="AK50" s="14"/>
      <c r="AM50" s="5">
        <v>104</v>
      </c>
      <c r="AN50" s="11"/>
      <c r="AO50" s="6"/>
      <c r="AQ50" s="23"/>
      <c r="AV50" s="16"/>
      <c r="BB50" s="16"/>
    </row>
    <row r="51" spans="15:54" ht="14.25" customHeight="1">
      <c r="O51" s="16"/>
      <c r="R51" s="16"/>
      <c r="X51" s="16"/>
      <c r="AD51" s="9"/>
      <c r="AI51" s="3"/>
      <c r="AJ51" s="17"/>
      <c r="AK51" s="4"/>
      <c r="AM51" s="10"/>
      <c r="AN51" s="10"/>
      <c r="AO51" s="9"/>
      <c r="AP51" s="130">
        <f>AP43+1</f>
        <v>7</v>
      </c>
      <c r="AQ51" s="20"/>
      <c r="AR51" s="4"/>
      <c r="AS51" s="26"/>
      <c r="AV51" s="16"/>
      <c r="BB51" s="16"/>
    </row>
    <row r="52" spans="15:54" ht="14.25" customHeight="1" thickBot="1">
      <c r="O52" s="16"/>
      <c r="R52" s="16"/>
      <c r="X52" s="16"/>
      <c r="AD52" s="9"/>
      <c r="AG52" s="16"/>
      <c r="AH52" s="1"/>
      <c r="AI52" s="5"/>
      <c r="AJ52" s="11"/>
      <c r="AK52" s="6"/>
      <c r="AM52" s="10"/>
      <c r="AN52" s="10"/>
      <c r="AO52" s="9"/>
      <c r="AP52" s="130"/>
      <c r="AQ52" s="21"/>
      <c r="AR52" s="6"/>
      <c r="AT52" s="23"/>
      <c r="AV52" s="16"/>
      <c r="BB52" s="16"/>
    </row>
    <row r="53" spans="15:54" ht="14.25" customHeight="1">
      <c r="O53" s="16"/>
      <c r="R53" s="16"/>
      <c r="X53" s="16"/>
      <c r="AD53" s="9"/>
      <c r="AG53" s="16"/>
      <c r="AK53" s="15"/>
      <c r="AL53" s="2"/>
      <c r="AM53" s="3">
        <v>89</v>
      </c>
      <c r="AN53" s="17"/>
      <c r="AO53" s="4"/>
      <c r="AP53" s="2"/>
      <c r="AQ53" s="23"/>
      <c r="AT53" s="23"/>
      <c r="AV53" s="16"/>
      <c r="BB53" s="16"/>
    </row>
    <row r="54" spans="15:54" ht="14.25" customHeight="1" thickBot="1">
      <c r="O54" s="16"/>
      <c r="R54" s="16"/>
      <c r="X54" s="16"/>
      <c r="AD54" s="9"/>
      <c r="AG54" s="16"/>
      <c r="AM54" s="5">
        <v>40</v>
      </c>
      <c r="AN54" s="11"/>
      <c r="AO54" s="6"/>
      <c r="AT54" s="25"/>
      <c r="AV54" s="16"/>
      <c r="BB54" s="16"/>
    </row>
    <row r="55" spans="15:54" ht="14.25" customHeight="1">
      <c r="O55" s="16"/>
      <c r="R55" s="16"/>
      <c r="V55" s="22"/>
      <c r="W55" s="20"/>
      <c r="X55" s="4"/>
      <c r="AD55" s="9"/>
      <c r="AF55" s="3"/>
      <c r="AG55" s="4"/>
      <c r="AM55" s="10"/>
      <c r="AN55" s="10"/>
      <c r="AO55" s="9"/>
      <c r="AS55" s="130">
        <f>AS39+1</f>
        <v>36</v>
      </c>
      <c r="AT55" s="20"/>
      <c r="AU55" s="4"/>
      <c r="AV55" s="27"/>
      <c r="BB55" s="16"/>
    </row>
    <row r="56" spans="15:54" ht="14.25" customHeight="1" thickBot="1">
      <c r="O56" s="16"/>
      <c r="R56" s="16"/>
      <c r="U56" s="16"/>
      <c r="W56" s="21"/>
      <c r="X56" s="6"/>
      <c r="AD56" s="16"/>
      <c r="AE56" s="1"/>
      <c r="AF56" s="5">
        <v>26</v>
      </c>
      <c r="AG56" s="6"/>
      <c r="AM56" s="10"/>
      <c r="AN56" s="10"/>
      <c r="AO56" s="9"/>
      <c r="AS56" s="130"/>
      <c r="AT56" s="21"/>
      <c r="AU56" s="6"/>
      <c r="BB56" s="16"/>
    </row>
    <row r="57" spans="15:54" ht="14.25" customHeight="1">
      <c r="O57" s="16"/>
      <c r="R57" s="16"/>
      <c r="U57" s="16"/>
      <c r="X57" s="16"/>
      <c r="AD57" s="16"/>
      <c r="AE57" s="9"/>
      <c r="AF57" s="9"/>
      <c r="AG57" s="9"/>
      <c r="AH57" s="9"/>
      <c r="AL57" s="2"/>
      <c r="AM57" s="3">
        <v>57</v>
      </c>
      <c r="AN57" s="17"/>
      <c r="AO57" s="4"/>
      <c r="AP57" s="2"/>
      <c r="AT57" s="24"/>
      <c r="BB57" s="16"/>
    </row>
    <row r="58" spans="15:54" ht="14.25" customHeight="1" thickBot="1">
      <c r="O58" s="16"/>
      <c r="R58" s="16"/>
      <c r="U58" s="16"/>
      <c r="X58" s="16"/>
      <c r="AD58" s="14"/>
      <c r="AE58" s="9"/>
      <c r="AF58" s="9"/>
      <c r="AG58" s="9"/>
      <c r="AH58" s="9"/>
      <c r="AK58" s="14"/>
      <c r="AM58" s="5">
        <v>72</v>
      </c>
      <c r="AN58" s="11"/>
      <c r="AO58" s="6"/>
      <c r="AQ58" s="23"/>
      <c r="AT58" s="23"/>
      <c r="BB58" s="16"/>
    </row>
    <row r="59" spans="15:54" ht="14.25" customHeight="1">
      <c r="O59" s="16"/>
      <c r="R59" s="16"/>
      <c r="U59" s="16"/>
      <c r="X59" s="16"/>
      <c r="Y59" s="9"/>
      <c r="Z59" s="9"/>
      <c r="AA59" s="9"/>
      <c r="AB59" s="22"/>
      <c r="AC59" s="20"/>
      <c r="AD59" s="4"/>
      <c r="AI59" s="3"/>
      <c r="AJ59" s="17"/>
      <c r="AK59" s="4"/>
      <c r="AM59" s="10"/>
      <c r="AN59" s="10"/>
      <c r="AO59" s="9"/>
      <c r="AP59" s="130">
        <f>AP51+1</f>
        <v>8</v>
      </c>
      <c r="AQ59" s="20"/>
      <c r="AR59" s="4"/>
      <c r="AS59" s="26"/>
      <c r="AT59" s="23"/>
      <c r="BB59" s="16"/>
    </row>
    <row r="60" spans="15:54" ht="14.25" customHeight="1" thickBot="1">
      <c r="O60" s="16"/>
      <c r="R60" s="16"/>
      <c r="U60" s="16"/>
      <c r="X60" s="16"/>
      <c r="AA60" s="16"/>
      <c r="AC60" s="21"/>
      <c r="AD60" s="6"/>
      <c r="AG60" s="16"/>
      <c r="AH60" s="1"/>
      <c r="AI60" s="5"/>
      <c r="AJ60" s="11"/>
      <c r="AK60" s="6"/>
      <c r="AM60" s="10"/>
      <c r="AN60" s="10"/>
      <c r="AO60" s="9"/>
      <c r="AP60" s="130"/>
      <c r="AQ60" s="21"/>
      <c r="AR60" s="6"/>
      <c r="BB60" s="16"/>
    </row>
    <row r="61" spans="15:54" ht="14.25" customHeight="1">
      <c r="O61" s="16"/>
      <c r="R61" s="16"/>
      <c r="U61" s="16"/>
      <c r="X61" s="16"/>
      <c r="AA61" s="16"/>
      <c r="AD61" s="15"/>
      <c r="AG61" s="16"/>
      <c r="AK61" s="15"/>
      <c r="AL61" s="2"/>
      <c r="AM61" s="3">
        <v>121</v>
      </c>
      <c r="AN61" s="17"/>
      <c r="AO61" s="4"/>
      <c r="AP61" s="2"/>
      <c r="AQ61" s="23"/>
      <c r="BB61" s="16"/>
    </row>
    <row r="62" spans="15:54" ht="14.25" customHeight="1" thickBot="1">
      <c r="O62" s="14"/>
      <c r="R62" s="16"/>
      <c r="U62" s="14"/>
      <c r="X62" s="16"/>
      <c r="AA62" s="14"/>
      <c r="AD62" s="16"/>
      <c r="AG62" s="16"/>
      <c r="AM62" s="5">
        <v>8</v>
      </c>
      <c r="AN62" s="11"/>
      <c r="AO62" s="6"/>
      <c r="BB62" s="16"/>
    </row>
    <row r="63" spans="13:57" ht="14.25" customHeight="1">
      <c r="M63" s="22"/>
      <c r="N63" s="20"/>
      <c r="O63" s="4"/>
      <c r="R63" s="16"/>
      <c r="S63" s="22"/>
      <c r="T63" s="20"/>
      <c r="U63" s="4"/>
      <c r="X63" s="16"/>
      <c r="Y63" s="22"/>
      <c r="Z63" s="20"/>
      <c r="AA63" s="4"/>
      <c r="AD63" s="16"/>
      <c r="AF63" s="3"/>
      <c r="AG63" s="4"/>
      <c r="AM63" s="10"/>
      <c r="AN63" s="10"/>
      <c r="AO63" s="9"/>
      <c r="BB63" s="130" t="s">
        <v>12</v>
      </c>
      <c r="BC63" s="20"/>
      <c r="BD63" s="4"/>
      <c r="BE63" s="26"/>
    </row>
    <row r="64" spans="12:57" ht="14.25" customHeight="1" thickBot="1">
      <c r="L64" s="16"/>
      <c r="N64" s="21" t="s">
        <v>11</v>
      </c>
      <c r="O64" s="6"/>
      <c r="T64" s="21" t="s">
        <v>1</v>
      </c>
      <c r="U64" s="6"/>
      <c r="Z64" s="21">
        <v>35</v>
      </c>
      <c r="AA64" s="6"/>
      <c r="AD64" s="9"/>
      <c r="AE64" s="1"/>
      <c r="AF64" s="5">
        <v>25</v>
      </c>
      <c r="AG64" s="6"/>
      <c r="AM64" s="10"/>
      <c r="AN64" s="10"/>
      <c r="AO64" s="9"/>
      <c r="BB64" s="130"/>
      <c r="BC64" s="21"/>
      <c r="BD64" s="6"/>
      <c r="BE64" s="16"/>
    </row>
    <row r="65" spans="12:57" ht="14.25" customHeight="1">
      <c r="L65" s="16"/>
      <c r="AD65" s="9"/>
      <c r="AE65" s="9"/>
      <c r="AF65" s="9"/>
      <c r="AG65" s="9"/>
      <c r="AH65" s="9"/>
      <c r="AL65" s="2"/>
      <c r="AM65" s="3">
        <v>5</v>
      </c>
      <c r="AN65" s="17"/>
      <c r="AO65" s="4"/>
      <c r="AP65" s="2"/>
      <c r="BB65" s="16"/>
      <c r="BE65" s="16"/>
    </row>
    <row r="66" spans="12:57" ht="14.25" customHeight="1" thickBot="1">
      <c r="L66" s="16"/>
      <c r="AD66" s="9"/>
      <c r="AE66" s="9"/>
      <c r="AF66" s="9"/>
      <c r="AG66" s="9"/>
      <c r="AH66" s="9"/>
      <c r="AK66" s="14"/>
      <c r="AM66" s="5">
        <v>124</v>
      </c>
      <c r="AN66" s="11"/>
      <c r="AO66" s="6"/>
      <c r="AQ66" s="23"/>
      <c r="BB66" s="16"/>
      <c r="BE66" s="16"/>
    </row>
    <row r="67" spans="12:57" ht="14.25" customHeight="1">
      <c r="L67" s="16"/>
      <c r="AD67" s="9"/>
      <c r="AI67" s="3"/>
      <c r="AJ67" s="17"/>
      <c r="AK67" s="4"/>
      <c r="AM67" s="10"/>
      <c r="AN67" s="10"/>
      <c r="AO67" s="9"/>
      <c r="AP67" s="130">
        <f>AP59+1</f>
        <v>9</v>
      </c>
      <c r="AQ67" s="20"/>
      <c r="AR67" s="4"/>
      <c r="AS67" s="26"/>
      <c r="BB67" s="16"/>
      <c r="BE67" s="16"/>
    </row>
    <row r="68" spans="12:57" ht="14.25" customHeight="1" thickBot="1">
      <c r="L68" s="16"/>
      <c r="AD68" s="9"/>
      <c r="AG68" s="16"/>
      <c r="AH68" s="1"/>
      <c r="AI68" s="5"/>
      <c r="AJ68" s="11"/>
      <c r="AK68" s="6"/>
      <c r="AM68" s="10"/>
      <c r="AN68" s="10"/>
      <c r="AO68" s="9"/>
      <c r="AP68" s="130"/>
      <c r="AQ68" s="21"/>
      <c r="AR68" s="6"/>
      <c r="AT68" s="23"/>
      <c r="BB68" s="16"/>
      <c r="BE68" s="16"/>
    </row>
    <row r="69" spans="12:57" ht="14.25" customHeight="1">
      <c r="L69" s="16"/>
      <c r="AD69" s="9"/>
      <c r="AG69" s="16"/>
      <c r="AK69" s="15"/>
      <c r="AL69" s="2"/>
      <c r="AM69" s="3">
        <v>69</v>
      </c>
      <c r="AN69" s="17"/>
      <c r="AO69" s="4"/>
      <c r="AP69" s="2"/>
      <c r="AQ69" s="23"/>
      <c r="AT69" s="23"/>
      <c r="BB69" s="16"/>
      <c r="BE69" s="16"/>
    </row>
    <row r="70" spans="12:57" ht="14.25" customHeight="1" thickBot="1">
      <c r="L70" s="16"/>
      <c r="AD70" s="9"/>
      <c r="AG70" s="16"/>
      <c r="AM70" s="5">
        <v>60</v>
      </c>
      <c r="AN70" s="11"/>
      <c r="AO70" s="6"/>
      <c r="AT70" s="25"/>
      <c r="BB70" s="16"/>
      <c r="BE70" s="16"/>
    </row>
    <row r="71" spans="12:57" ht="14.25" customHeight="1">
      <c r="L71" s="16"/>
      <c r="AD71" s="9"/>
      <c r="AF71" s="3"/>
      <c r="AG71" s="4"/>
      <c r="AM71" s="10"/>
      <c r="AN71" s="10"/>
      <c r="AO71" s="9"/>
      <c r="AS71" s="130">
        <f>AS55+1</f>
        <v>37</v>
      </c>
      <c r="AT71" s="20"/>
      <c r="AU71" s="4"/>
      <c r="AV71" s="26"/>
      <c r="BB71" s="16"/>
      <c r="BE71" s="16"/>
    </row>
    <row r="72" spans="12:57" ht="14.25" customHeight="1" thickBot="1">
      <c r="L72" s="16"/>
      <c r="AD72" s="16"/>
      <c r="AE72" s="1"/>
      <c r="AF72" s="5">
        <v>24</v>
      </c>
      <c r="AG72" s="6"/>
      <c r="AM72" s="10"/>
      <c r="AN72" s="10"/>
      <c r="AO72" s="9"/>
      <c r="AS72" s="130"/>
      <c r="AT72" s="21"/>
      <c r="AU72" s="6"/>
      <c r="AV72" s="16"/>
      <c r="BB72" s="16"/>
      <c r="BE72" s="16"/>
    </row>
    <row r="73" spans="12:57" ht="14.25" customHeight="1">
      <c r="L73" s="16"/>
      <c r="AD73" s="16"/>
      <c r="AE73" s="9"/>
      <c r="AF73" s="9"/>
      <c r="AG73" s="9"/>
      <c r="AH73" s="9"/>
      <c r="AL73" s="2"/>
      <c r="AM73" s="3">
        <v>37</v>
      </c>
      <c r="AN73" s="17"/>
      <c r="AO73" s="4"/>
      <c r="AP73" s="2"/>
      <c r="AT73" s="24"/>
      <c r="AV73" s="16"/>
      <c r="BB73" s="16"/>
      <c r="BE73" s="16"/>
    </row>
    <row r="74" spans="12:57" ht="14.25" customHeight="1" thickBot="1">
      <c r="L74" s="16"/>
      <c r="AD74" s="14"/>
      <c r="AE74" s="9"/>
      <c r="AF74" s="9"/>
      <c r="AG74" s="9"/>
      <c r="AH74" s="9"/>
      <c r="AK74" s="14"/>
      <c r="AM74" s="5">
        <v>92</v>
      </c>
      <c r="AN74" s="11"/>
      <c r="AO74" s="6"/>
      <c r="AQ74" s="23"/>
      <c r="AT74" s="23"/>
      <c r="AV74" s="16"/>
      <c r="BB74" s="16"/>
      <c r="BE74" s="16"/>
    </row>
    <row r="75" spans="12:57" ht="14.25" customHeight="1">
      <c r="L75" s="16"/>
      <c r="AB75" s="22"/>
      <c r="AC75" s="20"/>
      <c r="AD75" s="4"/>
      <c r="AI75" s="3"/>
      <c r="AJ75" s="17"/>
      <c r="AK75" s="4"/>
      <c r="AM75" s="10"/>
      <c r="AN75" s="10"/>
      <c r="AO75" s="9"/>
      <c r="AP75" s="130">
        <f>AP67+1</f>
        <v>10</v>
      </c>
      <c r="AQ75" s="20"/>
      <c r="AR75" s="4"/>
      <c r="AS75" s="26"/>
      <c r="AT75" s="23"/>
      <c r="AV75" s="16"/>
      <c r="BB75" s="16"/>
      <c r="BE75" s="16"/>
    </row>
    <row r="76" spans="12:57" ht="14.25" customHeight="1" thickBot="1">
      <c r="L76" s="16"/>
      <c r="AA76" s="16"/>
      <c r="AC76" s="21"/>
      <c r="AD76" s="6"/>
      <c r="AG76" s="16"/>
      <c r="AH76" s="1"/>
      <c r="AI76" s="5"/>
      <c r="AJ76" s="11"/>
      <c r="AK76" s="6"/>
      <c r="AM76" s="10"/>
      <c r="AN76" s="10"/>
      <c r="AO76" s="9"/>
      <c r="AP76" s="130"/>
      <c r="AQ76" s="21"/>
      <c r="AR76" s="6"/>
      <c r="AV76" s="16"/>
      <c r="BB76" s="16"/>
      <c r="BE76" s="16"/>
    </row>
    <row r="77" spans="12:57" ht="14.25" customHeight="1">
      <c r="L77" s="16"/>
      <c r="AA77" s="16"/>
      <c r="AD77" s="15"/>
      <c r="AG77" s="16"/>
      <c r="AK77" s="15"/>
      <c r="AL77" s="2"/>
      <c r="AM77" s="3">
        <v>101</v>
      </c>
      <c r="AN77" s="17"/>
      <c r="AO77" s="4"/>
      <c r="AP77" s="2"/>
      <c r="AQ77" s="23"/>
      <c r="AV77" s="16"/>
      <c r="BB77" s="16"/>
      <c r="BE77" s="16"/>
    </row>
    <row r="78" spans="12:57" ht="14.25" customHeight="1" thickBot="1">
      <c r="L78" s="16"/>
      <c r="AA78" s="14"/>
      <c r="AD78" s="16"/>
      <c r="AG78" s="16"/>
      <c r="AM78" s="5">
        <v>28</v>
      </c>
      <c r="AN78" s="11"/>
      <c r="AO78" s="6"/>
      <c r="AV78" s="16"/>
      <c r="BB78" s="16"/>
      <c r="BE78" s="16"/>
    </row>
    <row r="79" spans="12:57" ht="14.25" customHeight="1">
      <c r="L79" s="16"/>
      <c r="Y79" s="22"/>
      <c r="Z79" s="20"/>
      <c r="AA79" s="4"/>
      <c r="AD79" s="16"/>
      <c r="AF79" s="3"/>
      <c r="AG79" s="4"/>
      <c r="AM79" s="10"/>
      <c r="AN79" s="10"/>
      <c r="AO79" s="9"/>
      <c r="AV79" s="130" t="s">
        <v>5</v>
      </c>
      <c r="AW79" s="20"/>
      <c r="AX79" s="4"/>
      <c r="AY79" s="26"/>
      <c r="BB79" s="16"/>
      <c r="BE79" s="16"/>
    </row>
    <row r="80" spans="12:57" ht="14.25" customHeight="1" thickBot="1">
      <c r="L80" s="16"/>
      <c r="X80" s="16"/>
      <c r="Z80" s="21">
        <v>38</v>
      </c>
      <c r="AA80" s="6"/>
      <c r="AD80" s="9"/>
      <c r="AE80" s="1"/>
      <c r="AF80" s="5">
        <v>23</v>
      </c>
      <c r="AG80" s="6"/>
      <c r="AM80" s="10"/>
      <c r="AN80" s="10"/>
      <c r="AO80" s="9"/>
      <c r="AV80" s="130"/>
      <c r="AW80" s="21"/>
      <c r="AX80" s="6"/>
      <c r="AY80" s="16"/>
      <c r="BB80" s="16"/>
      <c r="BE80" s="16"/>
    </row>
    <row r="81" spans="12:57" ht="14.25" customHeight="1">
      <c r="L81" s="16"/>
      <c r="X81" s="16"/>
      <c r="AD81" s="9"/>
      <c r="AE81" s="9"/>
      <c r="AF81" s="9"/>
      <c r="AG81" s="9"/>
      <c r="AH81" s="9"/>
      <c r="AL81" s="2"/>
      <c r="AM81" s="3">
        <v>21</v>
      </c>
      <c r="AN81" s="17"/>
      <c r="AO81" s="4"/>
      <c r="AP81" s="2"/>
      <c r="AV81" s="16"/>
      <c r="AY81" s="16"/>
      <c r="BB81" s="16"/>
      <c r="BE81" s="16"/>
    </row>
    <row r="82" spans="12:57" ht="14.25" customHeight="1" thickBot="1">
      <c r="L82" s="16"/>
      <c r="X82" s="16"/>
      <c r="AD82" s="9"/>
      <c r="AE82" s="9"/>
      <c r="AF82" s="9"/>
      <c r="AG82" s="9"/>
      <c r="AH82" s="9"/>
      <c r="AK82" s="14"/>
      <c r="AM82" s="5">
        <v>108</v>
      </c>
      <c r="AN82" s="11"/>
      <c r="AO82" s="6"/>
      <c r="AQ82" s="23"/>
      <c r="AV82" s="16"/>
      <c r="AY82" s="16"/>
      <c r="BB82" s="16"/>
      <c r="BE82" s="16"/>
    </row>
    <row r="83" spans="12:57" ht="14.25" customHeight="1">
      <c r="L83" s="16"/>
      <c r="X83" s="16"/>
      <c r="AD83" s="9"/>
      <c r="AI83" s="3"/>
      <c r="AJ83" s="17"/>
      <c r="AK83" s="4"/>
      <c r="AM83" s="10"/>
      <c r="AN83" s="10"/>
      <c r="AO83" s="9"/>
      <c r="AP83" s="130">
        <f>AP75+1</f>
        <v>11</v>
      </c>
      <c r="AQ83" s="20"/>
      <c r="AR83" s="4"/>
      <c r="AS83" s="26"/>
      <c r="AV83" s="16"/>
      <c r="AY83" s="16"/>
      <c r="BB83" s="16"/>
      <c r="BE83" s="16"/>
    </row>
    <row r="84" spans="12:57" ht="14.25" customHeight="1" thickBot="1">
      <c r="L84" s="16"/>
      <c r="X84" s="16"/>
      <c r="AD84" s="9"/>
      <c r="AG84" s="16"/>
      <c r="AH84" s="1"/>
      <c r="AI84" s="5"/>
      <c r="AJ84" s="11"/>
      <c r="AK84" s="6"/>
      <c r="AM84" s="10"/>
      <c r="AN84" s="10"/>
      <c r="AO84" s="9"/>
      <c r="AP84" s="130"/>
      <c r="AQ84" s="21"/>
      <c r="AR84" s="6"/>
      <c r="AT84" s="23"/>
      <c r="AV84" s="16"/>
      <c r="AY84" s="16"/>
      <c r="BB84" s="16"/>
      <c r="BE84" s="16"/>
    </row>
    <row r="85" spans="12:57" ht="14.25" customHeight="1">
      <c r="L85" s="16"/>
      <c r="X85" s="16"/>
      <c r="AD85" s="9"/>
      <c r="AG85" s="16"/>
      <c r="AK85" s="15"/>
      <c r="AL85" s="2"/>
      <c r="AM85" s="3">
        <v>85</v>
      </c>
      <c r="AN85" s="17"/>
      <c r="AO85" s="4"/>
      <c r="AP85" s="2"/>
      <c r="AQ85" s="23"/>
      <c r="AT85" s="23"/>
      <c r="AV85" s="16"/>
      <c r="AY85" s="16"/>
      <c r="BB85" s="16"/>
      <c r="BE85" s="16"/>
    </row>
    <row r="86" spans="12:57" ht="14.25" customHeight="1" thickBot="1">
      <c r="L86" s="16"/>
      <c r="X86" s="16"/>
      <c r="AD86" s="9"/>
      <c r="AG86" s="16"/>
      <c r="AM86" s="5">
        <v>44</v>
      </c>
      <c r="AN86" s="11"/>
      <c r="AO86" s="6"/>
      <c r="AT86" s="25"/>
      <c r="AV86" s="16"/>
      <c r="AY86" s="16"/>
      <c r="BB86" s="16"/>
      <c r="BE86" s="16"/>
    </row>
    <row r="87" spans="12:57" ht="14.25" customHeight="1">
      <c r="L87" s="16"/>
      <c r="V87" s="22"/>
      <c r="W87" s="20"/>
      <c r="X87" s="4"/>
      <c r="AD87" s="9"/>
      <c r="AF87" s="3"/>
      <c r="AG87" s="4"/>
      <c r="AM87" s="10"/>
      <c r="AN87" s="10"/>
      <c r="AO87" s="9"/>
      <c r="AS87" s="130">
        <f>AS71+1</f>
        <v>38</v>
      </c>
      <c r="AT87" s="20"/>
      <c r="AU87" s="4"/>
      <c r="AV87" s="27"/>
      <c r="AY87" s="16"/>
      <c r="BB87" s="16"/>
      <c r="BE87" s="16"/>
    </row>
    <row r="88" spans="12:57" ht="14.25" customHeight="1" thickBot="1">
      <c r="L88" s="16"/>
      <c r="U88" s="16"/>
      <c r="W88" s="21"/>
      <c r="X88" s="6"/>
      <c r="AD88" s="16"/>
      <c r="AE88" s="1"/>
      <c r="AF88" s="5">
        <v>22</v>
      </c>
      <c r="AG88" s="6"/>
      <c r="AM88" s="10"/>
      <c r="AN88" s="10"/>
      <c r="AO88" s="9"/>
      <c r="AS88" s="130"/>
      <c r="AT88" s="21"/>
      <c r="AU88" s="6"/>
      <c r="AY88" s="16"/>
      <c r="BB88" s="16"/>
      <c r="BE88" s="16"/>
    </row>
    <row r="89" spans="12:57" ht="14.25" customHeight="1">
      <c r="L89" s="16"/>
      <c r="U89" s="16"/>
      <c r="X89" s="16"/>
      <c r="AD89" s="16"/>
      <c r="AE89" s="9"/>
      <c r="AF89" s="9"/>
      <c r="AG89" s="9"/>
      <c r="AH89" s="9"/>
      <c r="AL89" s="2"/>
      <c r="AM89" s="3">
        <v>53</v>
      </c>
      <c r="AN89" s="17"/>
      <c r="AO89" s="4"/>
      <c r="AP89" s="2"/>
      <c r="AT89" s="24"/>
      <c r="AY89" s="16"/>
      <c r="BB89" s="16"/>
      <c r="BE89" s="16"/>
    </row>
    <row r="90" spans="12:57" ht="14.25" customHeight="1" thickBot="1">
      <c r="L90" s="16"/>
      <c r="U90" s="16"/>
      <c r="X90" s="16"/>
      <c r="AD90" s="14"/>
      <c r="AE90" s="9"/>
      <c r="AF90" s="9"/>
      <c r="AG90" s="9"/>
      <c r="AH90" s="9"/>
      <c r="AK90" s="14"/>
      <c r="AM90" s="5">
        <v>76</v>
      </c>
      <c r="AN90" s="11"/>
      <c r="AO90" s="6"/>
      <c r="AQ90" s="23"/>
      <c r="AT90" s="23"/>
      <c r="AY90" s="16"/>
      <c r="BB90" s="16"/>
      <c r="BE90" s="16"/>
    </row>
    <row r="91" spans="12:57" ht="14.25" customHeight="1">
      <c r="L91" s="16"/>
      <c r="U91" s="16"/>
      <c r="X91" s="16"/>
      <c r="Y91" s="9"/>
      <c r="Z91" s="9"/>
      <c r="AA91" s="9"/>
      <c r="AB91" s="22"/>
      <c r="AC91" s="20"/>
      <c r="AD91" s="4"/>
      <c r="AI91" s="3"/>
      <c r="AJ91" s="17"/>
      <c r="AK91" s="4"/>
      <c r="AM91" s="10"/>
      <c r="AN91" s="10"/>
      <c r="AO91" s="9"/>
      <c r="AP91" s="130">
        <f>AP83+1</f>
        <v>12</v>
      </c>
      <c r="AQ91" s="20"/>
      <c r="AR91" s="4"/>
      <c r="AS91" s="26"/>
      <c r="AT91" s="23"/>
      <c r="AY91" s="16"/>
      <c r="BB91" s="16"/>
      <c r="BE91" s="16"/>
    </row>
    <row r="92" spans="12:57" ht="14.25" customHeight="1" thickBot="1">
      <c r="L92" s="16"/>
      <c r="U92" s="16"/>
      <c r="X92" s="16"/>
      <c r="AA92" s="16"/>
      <c r="AC92" s="21"/>
      <c r="AD92" s="6"/>
      <c r="AG92" s="16"/>
      <c r="AH92" s="1"/>
      <c r="AI92" s="5"/>
      <c r="AJ92" s="11"/>
      <c r="AK92" s="6"/>
      <c r="AM92" s="10"/>
      <c r="AN92" s="10"/>
      <c r="AO92" s="9"/>
      <c r="AP92" s="130"/>
      <c r="AQ92" s="21"/>
      <c r="AR92" s="6"/>
      <c r="AY92" s="16"/>
      <c r="BB92" s="16"/>
      <c r="BE92" s="16"/>
    </row>
    <row r="93" spans="12:57" ht="14.25" customHeight="1">
      <c r="L93" s="16"/>
      <c r="U93" s="16"/>
      <c r="X93" s="16"/>
      <c r="AA93" s="16"/>
      <c r="AD93" s="15"/>
      <c r="AG93" s="16"/>
      <c r="AK93" s="15"/>
      <c r="AL93" s="2"/>
      <c r="AM93" s="3">
        <v>117</v>
      </c>
      <c r="AN93" s="17"/>
      <c r="AO93" s="4"/>
      <c r="AP93" s="2"/>
      <c r="AQ93" s="23"/>
      <c r="AY93" s="16"/>
      <c r="BB93" s="16"/>
      <c r="BE93" s="16"/>
    </row>
    <row r="94" spans="12:57" ht="14.25" customHeight="1" thickBot="1">
      <c r="L94" s="16"/>
      <c r="U94" s="14"/>
      <c r="X94" s="16"/>
      <c r="AA94" s="14"/>
      <c r="AD94" s="16"/>
      <c r="AG94" s="16"/>
      <c r="AM94" s="5">
        <v>12</v>
      </c>
      <c r="AN94" s="11"/>
      <c r="AO94" s="6"/>
      <c r="AY94" s="16"/>
      <c r="BB94" s="16"/>
      <c r="BE94" s="16"/>
    </row>
    <row r="95" spans="12:57" ht="14.25" customHeight="1" thickBot="1">
      <c r="L95" s="16"/>
      <c r="S95" s="22"/>
      <c r="T95" s="20"/>
      <c r="U95" s="4"/>
      <c r="X95" s="16"/>
      <c r="Y95" s="22"/>
      <c r="Z95" s="20"/>
      <c r="AA95" s="4"/>
      <c r="AD95" s="16"/>
      <c r="AF95" s="3"/>
      <c r="AG95" s="4"/>
      <c r="AM95" s="10"/>
      <c r="AN95" s="10"/>
      <c r="AO95" s="9"/>
      <c r="AY95" s="136" t="s">
        <v>11</v>
      </c>
      <c r="AZ95" s="20"/>
      <c r="BA95" s="4"/>
      <c r="BB95" s="27"/>
      <c r="BE95" s="16"/>
    </row>
    <row r="96" spans="10:57" ht="14.25" customHeight="1" thickBot="1">
      <c r="J96" s="22"/>
      <c r="K96" s="20"/>
      <c r="L96" s="4"/>
      <c r="R96" s="16"/>
      <c r="T96" s="21" t="s">
        <v>2</v>
      </c>
      <c r="U96" s="6"/>
      <c r="Z96" s="21">
        <v>37</v>
      </c>
      <c r="AA96" s="6"/>
      <c r="AD96" s="9"/>
      <c r="AE96" s="1"/>
      <c r="AF96" s="5">
        <v>21</v>
      </c>
      <c r="AG96" s="6"/>
      <c r="AM96" s="10"/>
      <c r="AN96" s="10"/>
      <c r="AO96" s="9"/>
      <c r="AY96" s="136"/>
      <c r="AZ96" s="21"/>
      <c r="BA96" s="6"/>
      <c r="BE96" s="16"/>
    </row>
    <row r="97" spans="9:57" ht="14.25" customHeight="1" thickBot="1">
      <c r="I97" s="16"/>
      <c r="K97" s="21"/>
      <c r="L97" s="6"/>
      <c r="R97" s="16"/>
      <c r="AD97" s="9"/>
      <c r="AE97" s="9"/>
      <c r="AF97" s="9"/>
      <c r="AG97" s="9"/>
      <c r="AH97" s="9"/>
      <c r="AL97" s="2"/>
      <c r="AM97" s="3">
        <v>13</v>
      </c>
      <c r="AN97" s="17"/>
      <c r="AO97" s="4"/>
      <c r="AP97" s="2"/>
      <c r="AY97" s="16"/>
      <c r="BE97" s="16"/>
    </row>
    <row r="98" spans="9:57" ht="14.25" customHeight="1" thickBot="1">
      <c r="I98" s="16"/>
      <c r="L98" s="16"/>
      <c r="R98" s="16"/>
      <c r="AD98" s="9"/>
      <c r="AE98" s="9"/>
      <c r="AF98" s="9"/>
      <c r="AG98" s="9"/>
      <c r="AH98" s="9"/>
      <c r="AK98" s="14"/>
      <c r="AM98" s="5">
        <v>116</v>
      </c>
      <c r="AN98" s="11"/>
      <c r="AO98" s="6"/>
      <c r="AQ98" s="23"/>
      <c r="AY98" s="16"/>
      <c r="BE98" s="16"/>
    </row>
    <row r="99" spans="9:57" ht="14.25" customHeight="1">
      <c r="I99" s="16"/>
      <c r="L99" s="16"/>
      <c r="R99" s="16"/>
      <c r="AD99" s="9"/>
      <c r="AI99" s="3"/>
      <c r="AJ99" s="17"/>
      <c r="AK99" s="4"/>
      <c r="AM99" s="10"/>
      <c r="AN99" s="10"/>
      <c r="AO99" s="9"/>
      <c r="AP99" s="130">
        <f>AP91+1</f>
        <v>13</v>
      </c>
      <c r="AQ99" s="20"/>
      <c r="AR99" s="4"/>
      <c r="AS99" s="26"/>
      <c r="AY99" s="16"/>
      <c r="BE99" s="16"/>
    </row>
    <row r="100" spans="9:57" ht="14.25" customHeight="1" thickBot="1">
      <c r="I100" s="16"/>
      <c r="L100" s="16"/>
      <c r="R100" s="16"/>
      <c r="AD100" s="9"/>
      <c r="AG100" s="16"/>
      <c r="AH100" s="1"/>
      <c r="AI100" s="5"/>
      <c r="AJ100" s="11"/>
      <c r="AK100" s="6"/>
      <c r="AM100" s="10"/>
      <c r="AN100" s="10"/>
      <c r="AO100" s="9"/>
      <c r="AP100" s="130"/>
      <c r="AQ100" s="21"/>
      <c r="AR100" s="6"/>
      <c r="AT100" s="23"/>
      <c r="AY100" s="16"/>
      <c r="BE100" s="16"/>
    </row>
    <row r="101" spans="9:57" ht="14.25" customHeight="1">
      <c r="I101" s="16"/>
      <c r="L101" s="16"/>
      <c r="R101" s="16"/>
      <c r="AD101" s="9"/>
      <c r="AG101" s="16"/>
      <c r="AK101" s="15"/>
      <c r="AL101" s="2"/>
      <c r="AM101" s="3">
        <v>77</v>
      </c>
      <c r="AN101" s="17"/>
      <c r="AO101" s="4"/>
      <c r="AP101" s="2"/>
      <c r="AQ101" s="23"/>
      <c r="AT101" s="23"/>
      <c r="AY101" s="16"/>
      <c r="BE101" s="16"/>
    </row>
    <row r="102" spans="9:57" ht="14.25" customHeight="1" thickBot="1">
      <c r="I102" s="16"/>
      <c r="L102" s="16"/>
      <c r="R102" s="16"/>
      <c r="AD102" s="9"/>
      <c r="AG102" s="16"/>
      <c r="AM102" s="5">
        <v>52</v>
      </c>
      <c r="AN102" s="11"/>
      <c r="AO102" s="6"/>
      <c r="AT102" s="25"/>
      <c r="AY102" s="16"/>
      <c r="BE102" s="16"/>
    </row>
    <row r="103" spans="9:57" ht="14.25" customHeight="1">
      <c r="I103" s="16"/>
      <c r="L103" s="16"/>
      <c r="R103" s="16"/>
      <c r="AD103" s="9"/>
      <c r="AF103" s="3"/>
      <c r="AG103" s="4"/>
      <c r="AM103" s="10"/>
      <c r="AN103" s="10"/>
      <c r="AO103" s="9"/>
      <c r="AS103" s="130">
        <f>AS87+1</f>
        <v>39</v>
      </c>
      <c r="AT103" s="20"/>
      <c r="AU103" s="4"/>
      <c r="AV103" s="26"/>
      <c r="AY103" s="16"/>
      <c r="BE103" s="16"/>
    </row>
    <row r="104" spans="9:57" ht="14.25" customHeight="1" thickBot="1">
      <c r="I104" s="16"/>
      <c r="L104" s="16"/>
      <c r="R104" s="16"/>
      <c r="AD104" s="16"/>
      <c r="AE104" s="1"/>
      <c r="AF104" s="5">
        <v>20</v>
      </c>
      <c r="AG104" s="6"/>
      <c r="AM104" s="10"/>
      <c r="AN104" s="10"/>
      <c r="AO104" s="9"/>
      <c r="AS104" s="130"/>
      <c r="AT104" s="21"/>
      <c r="AU104" s="6"/>
      <c r="AV104" s="16"/>
      <c r="AY104" s="16"/>
      <c r="BE104" s="16"/>
    </row>
    <row r="105" spans="9:57" ht="14.25" customHeight="1">
      <c r="I105" s="16"/>
      <c r="L105" s="16"/>
      <c r="R105" s="16"/>
      <c r="AD105" s="16"/>
      <c r="AE105" s="9"/>
      <c r="AF105" s="9"/>
      <c r="AG105" s="9"/>
      <c r="AH105" s="9"/>
      <c r="AL105" s="2"/>
      <c r="AM105" s="3">
        <v>45</v>
      </c>
      <c r="AN105" s="17"/>
      <c r="AO105" s="4"/>
      <c r="AP105" s="2"/>
      <c r="AT105" s="24"/>
      <c r="AV105" s="16"/>
      <c r="AY105" s="16"/>
      <c r="BE105" s="16"/>
    </row>
    <row r="106" spans="9:57" ht="14.25" customHeight="1" thickBot="1">
      <c r="I106" s="16"/>
      <c r="L106" s="16"/>
      <c r="R106" s="16"/>
      <c r="AD106" s="14"/>
      <c r="AE106" s="9"/>
      <c r="AF106" s="9"/>
      <c r="AG106" s="9"/>
      <c r="AH106" s="9"/>
      <c r="AK106" s="14"/>
      <c r="AM106" s="5">
        <v>84</v>
      </c>
      <c r="AN106" s="11"/>
      <c r="AO106" s="6"/>
      <c r="AQ106" s="23"/>
      <c r="AT106" s="23"/>
      <c r="AV106" s="16"/>
      <c r="AY106" s="16"/>
      <c r="BE106" s="16"/>
    </row>
    <row r="107" spans="9:57" ht="14.25" customHeight="1">
      <c r="I107" s="16"/>
      <c r="L107" s="16"/>
      <c r="R107" s="16"/>
      <c r="Y107" s="9"/>
      <c r="Z107" s="9"/>
      <c r="AA107" s="9"/>
      <c r="AB107" s="22"/>
      <c r="AC107" s="20"/>
      <c r="AD107" s="4"/>
      <c r="AI107" s="3"/>
      <c r="AJ107" s="17"/>
      <c r="AK107" s="4"/>
      <c r="AM107" s="10"/>
      <c r="AN107" s="10"/>
      <c r="AO107" s="9"/>
      <c r="AP107" s="130">
        <f>AP99+1</f>
        <v>14</v>
      </c>
      <c r="AQ107" s="20"/>
      <c r="AR107" s="4"/>
      <c r="AS107" s="26"/>
      <c r="AT107" s="23"/>
      <c r="AV107" s="16"/>
      <c r="AY107" s="16"/>
      <c r="BE107" s="16"/>
    </row>
    <row r="108" spans="9:57" ht="14.25" customHeight="1" thickBot="1">
      <c r="I108" s="16"/>
      <c r="L108" s="16"/>
      <c r="R108" s="16"/>
      <c r="AA108" s="16"/>
      <c r="AC108" s="21"/>
      <c r="AD108" s="6"/>
      <c r="AG108" s="16"/>
      <c r="AH108" s="1"/>
      <c r="AI108" s="5"/>
      <c r="AJ108" s="11"/>
      <c r="AK108" s="6"/>
      <c r="AM108" s="10"/>
      <c r="AN108" s="10"/>
      <c r="AO108" s="9"/>
      <c r="AP108" s="130"/>
      <c r="AQ108" s="21"/>
      <c r="AR108" s="6"/>
      <c r="AV108" s="16"/>
      <c r="AY108" s="16"/>
      <c r="BE108" s="16"/>
    </row>
    <row r="109" spans="9:57" ht="14.25" customHeight="1">
      <c r="I109" s="16"/>
      <c r="L109" s="16"/>
      <c r="R109" s="16"/>
      <c r="AA109" s="16"/>
      <c r="AD109" s="15"/>
      <c r="AG109" s="16"/>
      <c r="AK109" s="15"/>
      <c r="AL109" s="2"/>
      <c r="AM109" s="3">
        <v>109</v>
      </c>
      <c r="AN109" s="17"/>
      <c r="AO109" s="4"/>
      <c r="AP109" s="2"/>
      <c r="AQ109" s="23"/>
      <c r="AV109" s="16"/>
      <c r="AY109" s="16"/>
      <c r="BE109" s="16"/>
    </row>
    <row r="110" spans="9:57" ht="14.25" customHeight="1" thickBot="1">
      <c r="I110" s="16"/>
      <c r="L110" s="16"/>
      <c r="R110" s="16"/>
      <c r="AA110" s="14"/>
      <c r="AD110" s="16"/>
      <c r="AG110" s="16"/>
      <c r="AM110" s="5">
        <v>20</v>
      </c>
      <c r="AN110" s="11"/>
      <c r="AO110" s="6"/>
      <c r="AV110" s="16"/>
      <c r="AY110" s="16"/>
      <c r="BE110" s="16"/>
    </row>
    <row r="111" spans="9:57" ht="14.25" customHeight="1">
      <c r="I111" s="16"/>
      <c r="L111" s="16"/>
      <c r="P111" s="22"/>
      <c r="Q111" s="20"/>
      <c r="R111" s="4"/>
      <c r="Y111" s="22"/>
      <c r="Z111" s="20"/>
      <c r="AA111" s="4"/>
      <c r="AD111" s="16"/>
      <c r="AF111" s="3"/>
      <c r="AG111" s="4"/>
      <c r="AM111" s="10"/>
      <c r="AN111" s="10"/>
      <c r="AO111" s="9"/>
      <c r="AV111" s="130" t="s">
        <v>4</v>
      </c>
      <c r="AW111" s="20"/>
      <c r="AX111" s="4"/>
      <c r="AY111" s="27"/>
      <c r="BE111" s="16"/>
    </row>
    <row r="112" spans="9:57" ht="14.25" customHeight="1" thickBot="1">
      <c r="I112" s="16"/>
      <c r="L112" s="16"/>
      <c r="O112" s="16"/>
      <c r="Q112" s="21"/>
      <c r="R112" s="6"/>
      <c r="X112" s="16"/>
      <c r="Z112" s="21">
        <v>40</v>
      </c>
      <c r="AA112" s="6"/>
      <c r="AD112" s="9"/>
      <c r="AE112" s="1"/>
      <c r="AF112" s="5">
        <v>19</v>
      </c>
      <c r="AG112" s="6"/>
      <c r="AM112" s="10"/>
      <c r="AN112" s="10"/>
      <c r="AO112" s="9"/>
      <c r="AV112" s="130"/>
      <c r="AW112" s="21"/>
      <c r="AX112" s="6"/>
      <c r="BE112" s="16"/>
    </row>
    <row r="113" spans="9:57" ht="14.25" customHeight="1">
      <c r="I113" s="16"/>
      <c r="L113" s="16"/>
      <c r="O113" s="16"/>
      <c r="R113" s="16"/>
      <c r="X113" s="16"/>
      <c r="Y113" s="9"/>
      <c r="Z113" s="9"/>
      <c r="AA113" s="9"/>
      <c r="AD113" s="9"/>
      <c r="AE113" s="9"/>
      <c r="AF113" s="9"/>
      <c r="AG113" s="9"/>
      <c r="AH113" s="9"/>
      <c r="AL113" s="2"/>
      <c r="AM113" s="3">
        <v>29</v>
      </c>
      <c r="AN113" s="17"/>
      <c r="AO113" s="4"/>
      <c r="AP113" s="2"/>
      <c r="AV113" s="16"/>
      <c r="BE113" s="16"/>
    </row>
    <row r="114" spans="9:57" ht="14.25" customHeight="1" thickBot="1">
      <c r="I114" s="16"/>
      <c r="L114" s="16"/>
      <c r="O114" s="16"/>
      <c r="R114" s="16"/>
      <c r="X114" s="16"/>
      <c r="Y114" s="9"/>
      <c r="Z114" s="9"/>
      <c r="AA114" s="9"/>
      <c r="AD114" s="9"/>
      <c r="AE114" s="9"/>
      <c r="AF114" s="9"/>
      <c r="AG114" s="9"/>
      <c r="AH114" s="9"/>
      <c r="AK114" s="14"/>
      <c r="AM114" s="5">
        <v>100</v>
      </c>
      <c r="AN114" s="11"/>
      <c r="AO114" s="6"/>
      <c r="AQ114" s="23"/>
      <c r="AV114" s="16"/>
      <c r="BE114" s="16"/>
    </row>
    <row r="115" spans="9:57" ht="14.25" customHeight="1">
      <c r="I115" s="16"/>
      <c r="L115" s="16"/>
      <c r="O115" s="16"/>
      <c r="R115" s="16"/>
      <c r="X115" s="16"/>
      <c r="Y115" s="9"/>
      <c r="Z115" s="9"/>
      <c r="AA115" s="9"/>
      <c r="AD115" s="9"/>
      <c r="AH115" s="22"/>
      <c r="AI115" s="3"/>
      <c r="AJ115" s="17"/>
      <c r="AK115" s="4"/>
      <c r="AM115" s="10"/>
      <c r="AN115" s="10"/>
      <c r="AO115" s="9"/>
      <c r="AP115" s="130">
        <f>AP107+1</f>
        <v>15</v>
      </c>
      <c r="AQ115" s="20"/>
      <c r="AR115" s="4"/>
      <c r="AS115" s="26"/>
      <c r="AV115" s="16"/>
      <c r="BE115" s="16"/>
    </row>
    <row r="116" spans="9:57" ht="14.25" customHeight="1" thickBot="1">
      <c r="I116" s="16"/>
      <c r="L116" s="16"/>
      <c r="O116" s="16"/>
      <c r="R116" s="16"/>
      <c r="X116" s="16"/>
      <c r="Y116" s="9"/>
      <c r="Z116" s="9"/>
      <c r="AA116" s="9"/>
      <c r="AD116" s="9"/>
      <c r="AG116" s="16"/>
      <c r="AH116" s="9"/>
      <c r="AI116" s="5"/>
      <c r="AJ116" s="11"/>
      <c r="AK116" s="6"/>
      <c r="AM116" s="10"/>
      <c r="AN116" s="10"/>
      <c r="AO116" s="9"/>
      <c r="AP116" s="130"/>
      <c r="AQ116" s="21"/>
      <c r="AR116" s="6"/>
      <c r="AT116" s="23"/>
      <c r="AV116" s="16"/>
      <c r="BE116" s="16"/>
    </row>
    <row r="117" spans="9:57" ht="14.25" customHeight="1">
      <c r="I117" s="16"/>
      <c r="L117" s="16"/>
      <c r="O117" s="16"/>
      <c r="R117" s="16"/>
      <c r="X117" s="16"/>
      <c r="Y117" s="9"/>
      <c r="Z117" s="9"/>
      <c r="AA117" s="9"/>
      <c r="AD117" s="9"/>
      <c r="AG117" s="16"/>
      <c r="AH117" s="9"/>
      <c r="AK117" s="15"/>
      <c r="AL117" s="2"/>
      <c r="AM117" s="3">
        <v>93</v>
      </c>
      <c r="AN117" s="17"/>
      <c r="AO117" s="4"/>
      <c r="AP117" s="2"/>
      <c r="AQ117" s="23"/>
      <c r="AT117" s="23"/>
      <c r="AV117" s="16"/>
      <c r="BE117" s="16"/>
    </row>
    <row r="118" spans="9:57" ht="14.25" customHeight="1" thickBot="1">
      <c r="I118" s="16"/>
      <c r="L118" s="16"/>
      <c r="O118" s="16"/>
      <c r="R118" s="16"/>
      <c r="X118" s="16"/>
      <c r="Y118" s="9"/>
      <c r="Z118" s="9"/>
      <c r="AA118" s="9"/>
      <c r="AD118" s="9"/>
      <c r="AG118" s="16"/>
      <c r="AH118" s="9"/>
      <c r="AM118" s="5">
        <v>36</v>
      </c>
      <c r="AN118" s="11"/>
      <c r="AO118" s="6"/>
      <c r="AT118" s="25"/>
      <c r="AV118" s="16"/>
      <c r="BE118" s="16"/>
    </row>
    <row r="119" spans="9:57" ht="14.25" customHeight="1">
      <c r="I119" s="16"/>
      <c r="L119" s="16"/>
      <c r="O119" s="16"/>
      <c r="R119" s="16"/>
      <c r="V119" s="22"/>
      <c r="W119" s="20"/>
      <c r="X119" s="4"/>
      <c r="Y119" s="9"/>
      <c r="Z119" s="9"/>
      <c r="AA119" s="9"/>
      <c r="AD119" s="9"/>
      <c r="AF119" s="3"/>
      <c r="AG119" s="4"/>
      <c r="AH119" s="9"/>
      <c r="AM119" s="10"/>
      <c r="AN119" s="10"/>
      <c r="AO119" s="9"/>
      <c r="AS119" s="130">
        <f>AS103+1</f>
        <v>40</v>
      </c>
      <c r="AT119" s="20"/>
      <c r="AU119" s="4"/>
      <c r="AV119" s="27"/>
      <c r="BE119" s="16"/>
    </row>
    <row r="120" spans="9:57" ht="14.25" customHeight="1" thickBot="1">
      <c r="I120" s="16"/>
      <c r="L120" s="16"/>
      <c r="O120" s="16"/>
      <c r="R120" s="16"/>
      <c r="U120" s="16"/>
      <c r="W120" s="21"/>
      <c r="X120" s="6"/>
      <c r="Y120" s="9"/>
      <c r="Z120" s="9"/>
      <c r="AA120" s="9"/>
      <c r="AD120" s="16"/>
      <c r="AE120" s="1"/>
      <c r="AF120" s="5">
        <v>18</v>
      </c>
      <c r="AG120" s="6"/>
      <c r="AH120" s="9"/>
      <c r="AM120" s="10"/>
      <c r="AN120" s="10"/>
      <c r="AO120" s="9"/>
      <c r="AS120" s="130"/>
      <c r="AT120" s="21"/>
      <c r="AU120" s="6"/>
      <c r="BE120" s="16"/>
    </row>
    <row r="121" spans="9:57" ht="14.25" customHeight="1">
      <c r="I121" s="16"/>
      <c r="L121" s="16"/>
      <c r="O121" s="16"/>
      <c r="R121" s="16"/>
      <c r="U121" s="16"/>
      <c r="X121" s="16"/>
      <c r="Y121" s="9"/>
      <c r="Z121" s="9"/>
      <c r="AA121" s="9"/>
      <c r="AD121" s="16"/>
      <c r="AE121" s="9"/>
      <c r="AF121" s="9"/>
      <c r="AG121" s="9"/>
      <c r="AH121" s="9"/>
      <c r="AL121" s="2"/>
      <c r="AM121" s="3">
        <v>61</v>
      </c>
      <c r="AN121" s="17"/>
      <c r="AO121" s="4"/>
      <c r="AP121" s="2"/>
      <c r="AT121" s="24"/>
      <c r="BE121" s="16"/>
    </row>
    <row r="122" spans="9:57" ht="14.25" customHeight="1" thickBot="1">
      <c r="I122" s="16"/>
      <c r="L122" s="16"/>
      <c r="O122" s="16"/>
      <c r="R122" s="16"/>
      <c r="U122" s="16"/>
      <c r="X122" s="16"/>
      <c r="Y122" s="9"/>
      <c r="Z122" s="9"/>
      <c r="AA122" s="9"/>
      <c r="AD122" s="14"/>
      <c r="AE122" s="9"/>
      <c r="AF122" s="9"/>
      <c r="AG122" s="9"/>
      <c r="AH122" s="9"/>
      <c r="AK122" s="14"/>
      <c r="AM122" s="5">
        <v>68</v>
      </c>
      <c r="AN122" s="11"/>
      <c r="AO122" s="6"/>
      <c r="AQ122" s="23"/>
      <c r="AT122" s="23"/>
      <c r="BE122" s="16"/>
    </row>
    <row r="123" spans="9:62" ht="14.25" customHeight="1">
      <c r="I123" s="16"/>
      <c r="L123" s="16"/>
      <c r="O123" s="16"/>
      <c r="R123" s="16"/>
      <c r="U123" s="16"/>
      <c r="X123" s="16"/>
      <c r="Y123" s="9"/>
      <c r="Z123" s="9"/>
      <c r="AA123" s="9"/>
      <c r="AB123" s="22"/>
      <c r="AC123" s="20"/>
      <c r="AD123" s="4"/>
      <c r="AI123" s="3"/>
      <c r="AJ123" s="17"/>
      <c r="AK123" s="4"/>
      <c r="AM123" s="10"/>
      <c r="AN123" s="10"/>
      <c r="AO123" s="9"/>
      <c r="AP123" s="130">
        <f>AP115+1</f>
        <v>16</v>
      </c>
      <c r="AQ123" s="20"/>
      <c r="AR123" s="4"/>
      <c r="AS123" s="26"/>
      <c r="AT123" s="23"/>
      <c r="BE123" s="16"/>
      <c r="BH123" s="22"/>
      <c r="BI123" s="131"/>
      <c r="BJ123" s="132"/>
    </row>
    <row r="124" spans="9:62" ht="14.25" customHeight="1" thickBot="1">
      <c r="I124" s="16"/>
      <c r="L124" s="16"/>
      <c r="O124" s="16"/>
      <c r="R124" s="16"/>
      <c r="U124" s="16"/>
      <c r="X124" s="16"/>
      <c r="AA124" s="16"/>
      <c r="AC124" s="21"/>
      <c r="AD124" s="6"/>
      <c r="AG124" s="16"/>
      <c r="AH124" s="1"/>
      <c r="AI124" s="5"/>
      <c r="AJ124" s="11"/>
      <c r="AK124" s="6"/>
      <c r="AM124" s="10"/>
      <c r="AN124" s="10"/>
      <c r="AO124" s="9"/>
      <c r="AP124" s="130"/>
      <c r="AQ124" s="21"/>
      <c r="AR124" s="6"/>
      <c r="BE124" s="16"/>
      <c r="BH124" s="28"/>
      <c r="BI124" s="133"/>
      <c r="BJ124" s="134"/>
    </row>
    <row r="125" spans="9:62" ht="14.25" customHeight="1">
      <c r="I125" s="16"/>
      <c r="L125" s="16"/>
      <c r="O125" s="16"/>
      <c r="R125" s="16"/>
      <c r="U125" s="16"/>
      <c r="X125" s="16"/>
      <c r="AA125" s="16"/>
      <c r="AD125" s="15"/>
      <c r="AG125" s="16"/>
      <c r="AK125" s="15"/>
      <c r="AL125" s="2"/>
      <c r="AM125" s="3">
        <v>125</v>
      </c>
      <c r="AN125" s="17"/>
      <c r="AO125" s="4"/>
      <c r="AP125" s="2"/>
      <c r="AQ125" s="23"/>
      <c r="BE125" s="130" t="s">
        <v>15</v>
      </c>
      <c r="BF125" s="20"/>
      <c r="BG125" s="4"/>
      <c r="BI125" s="135" t="s">
        <v>18</v>
      </c>
      <c r="BJ125" s="135"/>
    </row>
    <row r="126" spans="9:59" ht="14.25" customHeight="1" thickBot="1">
      <c r="I126" s="14"/>
      <c r="L126" s="16"/>
      <c r="O126" s="14"/>
      <c r="R126" s="16"/>
      <c r="U126" s="14"/>
      <c r="X126" s="16"/>
      <c r="AA126" s="14"/>
      <c r="AD126" s="16"/>
      <c r="AG126" s="16"/>
      <c r="AM126" s="5">
        <v>4</v>
      </c>
      <c r="AN126" s="11"/>
      <c r="AO126" s="6"/>
      <c r="BE126" s="130"/>
      <c r="BF126" s="21"/>
      <c r="BG126" s="6"/>
    </row>
    <row r="127" spans="6:57" ht="14.25" customHeight="1">
      <c r="F127" s="9"/>
      <c r="G127" s="22"/>
      <c r="H127" s="20"/>
      <c r="I127" s="4"/>
      <c r="L127" s="16"/>
      <c r="M127" s="22"/>
      <c r="N127" s="20"/>
      <c r="O127" s="4"/>
      <c r="R127" s="16"/>
      <c r="S127" s="22"/>
      <c r="T127" s="20"/>
      <c r="U127" s="4"/>
      <c r="X127" s="16"/>
      <c r="Y127" s="22"/>
      <c r="Z127" s="20"/>
      <c r="AA127" s="4"/>
      <c r="AD127" s="16"/>
      <c r="AF127" s="3"/>
      <c r="AG127" s="4"/>
      <c r="AM127" s="10"/>
      <c r="AN127" s="10"/>
      <c r="AO127" s="9"/>
      <c r="BE127" s="16"/>
    </row>
    <row r="128" spans="6:57" ht="14.25" customHeight="1" thickBot="1">
      <c r="F128" s="16"/>
      <c r="H128" s="21" t="s">
        <v>13</v>
      </c>
      <c r="I128" s="6"/>
      <c r="N128" s="21" t="s">
        <v>10</v>
      </c>
      <c r="O128" s="6"/>
      <c r="T128" s="21" t="s">
        <v>3</v>
      </c>
      <c r="U128" s="6"/>
      <c r="Z128" s="21">
        <v>39</v>
      </c>
      <c r="AA128" s="6"/>
      <c r="AD128" s="9"/>
      <c r="AE128" s="1"/>
      <c r="AF128" s="5">
        <v>17</v>
      </c>
      <c r="AG128" s="6"/>
      <c r="AM128" s="10"/>
      <c r="AN128" s="10"/>
      <c r="AO128" s="9"/>
      <c r="BE128" s="16"/>
    </row>
    <row r="129" spans="6:57" ht="14.25" customHeight="1">
      <c r="F129" s="16"/>
      <c r="AD129" s="9"/>
      <c r="AE129" s="9"/>
      <c r="AF129" s="9"/>
      <c r="AG129" s="9"/>
      <c r="AH129" s="9"/>
      <c r="AL129" s="2"/>
      <c r="AM129" s="3">
        <v>3</v>
      </c>
      <c r="AN129" s="17"/>
      <c r="AO129" s="4"/>
      <c r="AP129" s="2"/>
      <c r="BE129" s="16"/>
    </row>
    <row r="130" spans="6:57" ht="14.25" customHeight="1" thickBot="1">
      <c r="F130" s="16"/>
      <c r="AD130" s="9"/>
      <c r="AE130" s="9"/>
      <c r="AF130" s="9"/>
      <c r="AG130" s="9"/>
      <c r="AH130" s="9"/>
      <c r="AK130" s="14"/>
      <c r="AM130" s="5">
        <v>126</v>
      </c>
      <c r="AN130" s="11"/>
      <c r="AO130" s="6"/>
      <c r="AQ130" s="23"/>
      <c r="BE130" s="16"/>
    </row>
    <row r="131" spans="6:57" ht="14.25" customHeight="1">
      <c r="F131" s="16"/>
      <c r="AD131" s="9"/>
      <c r="AI131" s="3"/>
      <c r="AJ131" s="17"/>
      <c r="AK131" s="4"/>
      <c r="AM131" s="10"/>
      <c r="AN131" s="10"/>
      <c r="AO131" s="9"/>
      <c r="AP131" s="130">
        <f>AP123+1</f>
        <v>17</v>
      </c>
      <c r="AQ131" s="20"/>
      <c r="AR131" s="4"/>
      <c r="AS131" s="26"/>
      <c r="BE131" s="16"/>
    </row>
    <row r="132" spans="6:57" ht="14.25" customHeight="1" thickBot="1">
      <c r="F132" s="16"/>
      <c r="AD132" s="9"/>
      <c r="AG132" s="16"/>
      <c r="AH132" s="1"/>
      <c r="AI132" s="5"/>
      <c r="AJ132" s="11"/>
      <c r="AK132" s="6"/>
      <c r="AM132" s="10"/>
      <c r="AN132" s="10"/>
      <c r="AO132" s="9"/>
      <c r="AP132" s="130"/>
      <c r="AQ132" s="21"/>
      <c r="AR132" s="6"/>
      <c r="AT132" s="23"/>
      <c r="BE132" s="16"/>
    </row>
    <row r="133" spans="6:57" ht="14.25" customHeight="1">
      <c r="F133" s="16"/>
      <c r="AD133" s="9"/>
      <c r="AG133" s="16"/>
      <c r="AK133" s="15"/>
      <c r="AL133" s="2"/>
      <c r="AM133" s="7">
        <v>67</v>
      </c>
      <c r="AN133" s="18"/>
      <c r="AO133" s="4"/>
      <c r="AP133" s="2"/>
      <c r="AQ133" s="23"/>
      <c r="AT133" s="23"/>
      <c r="BE133" s="16"/>
    </row>
    <row r="134" spans="6:57" ht="14.25" customHeight="1" thickBot="1">
      <c r="F134" s="16"/>
      <c r="AD134" s="9"/>
      <c r="AG134" s="16"/>
      <c r="AM134" s="8">
        <v>62</v>
      </c>
      <c r="AN134" s="19"/>
      <c r="AO134" s="6"/>
      <c r="AT134" s="25"/>
      <c r="BE134" s="16"/>
    </row>
    <row r="135" spans="6:57" ht="14.25" customHeight="1">
      <c r="F135" s="16"/>
      <c r="AD135" s="9"/>
      <c r="AF135" s="3"/>
      <c r="AG135" s="4"/>
      <c r="AM135" s="13"/>
      <c r="AN135" s="13"/>
      <c r="AO135" s="9"/>
      <c r="AS135" s="130">
        <f>AS119+1</f>
        <v>41</v>
      </c>
      <c r="AT135" s="20"/>
      <c r="AU135" s="4"/>
      <c r="AV135" s="26"/>
      <c r="BE135" s="16"/>
    </row>
    <row r="136" spans="6:57" ht="14.25" customHeight="1" thickBot="1">
      <c r="F136" s="16"/>
      <c r="AD136" s="16"/>
      <c r="AE136" s="1"/>
      <c r="AF136" s="5">
        <v>16</v>
      </c>
      <c r="AG136" s="6"/>
      <c r="AM136" s="13"/>
      <c r="AN136" s="13"/>
      <c r="AO136" s="9"/>
      <c r="AS136" s="130"/>
      <c r="AT136" s="21"/>
      <c r="AU136" s="6"/>
      <c r="AV136" s="16"/>
      <c r="BE136" s="16"/>
    </row>
    <row r="137" spans="6:57" ht="14.25" customHeight="1">
      <c r="F137" s="16"/>
      <c r="AD137" s="16"/>
      <c r="AE137" s="9"/>
      <c r="AF137" s="9"/>
      <c r="AG137" s="9"/>
      <c r="AH137" s="9"/>
      <c r="AL137" s="2"/>
      <c r="AM137" s="7">
        <v>35</v>
      </c>
      <c r="AN137" s="18"/>
      <c r="AO137" s="4"/>
      <c r="AP137" s="2"/>
      <c r="AT137" s="24"/>
      <c r="AV137" s="16"/>
      <c r="BE137" s="16"/>
    </row>
    <row r="138" spans="6:57" ht="14.25" customHeight="1" thickBot="1">
      <c r="F138" s="16"/>
      <c r="AD138" s="14"/>
      <c r="AE138" s="9"/>
      <c r="AF138" s="9"/>
      <c r="AG138" s="9"/>
      <c r="AH138" s="9"/>
      <c r="AK138" s="14"/>
      <c r="AM138" s="8">
        <v>94</v>
      </c>
      <c r="AN138" s="19"/>
      <c r="AO138" s="6"/>
      <c r="AQ138" s="23"/>
      <c r="AT138" s="23"/>
      <c r="AV138" s="16"/>
      <c r="BE138" s="16"/>
    </row>
    <row r="139" spans="6:57" ht="14.25" customHeight="1">
      <c r="F139" s="16"/>
      <c r="Y139" s="9"/>
      <c r="Z139" s="9"/>
      <c r="AA139" s="9"/>
      <c r="AB139" s="22"/>
      <c r="AC139" s="20"/>
      <c r="AD139" s="4"/>
      <c r="AI139" s="3"/>
      <c r="AJ139" s="17"/>
      <c r="AK139" s="4"/>
      <c r="AM139" s="13"/>
      <c r="AN139" s="13"/>
      <c r="AO139" s="9"/>
      <c r="AP139" s="130">
        <f>AP131+1</f>
        <v>18</v>
      </c>
      <c r="AQ139" s="20"/>
      <c r="AR139" s="4"/>
      <c r="AS139" s="26"/>
      <c r="AT139" s="23"/>
      <c r="AV139" s="16"/>
      <c r="BE139" s="16"/>
    </row>
    <row r="140" spans="6:57" ht="14.25" customHeight="1" thickBot="1">
      <c r="F140" s="16"/>
      <c r="AA140" s="16"/>
      <c r="AC140" s="21"/>
      <c r="AD140" s="6"/>
      <c r="AG140" s="16"/>
      <c r="AH140" s="1"/>
      <c r="AI140" s="5"/>
      <c r="AJ140" s="11"/>
      <c r="AK140" s="6"/>
      <c r="AM140" s="13"/>
      <c r="AN140" s="13"/>
      <c r="AO140" s="9"/>
      <c r="AP140" s="130"/>
      <c r="AQ140" s="21"/>
      <c r="AR140" s="6"/>
      <c r="AV140" s="16"/>
      <c r="BE140" s="16"/>
    </row>
    <row r="141" spans="6:57" ht="14.25" customHeight="1">
      <c r="F141" s="16"/>
      <c r="AA141" s="16"/>
      <c r="AD141" s="15"/>
      <c r="AG141" s="16"/>
      <c r="AK141" s="15"/>
      <c r="AL141" s="2"/>
      <c r="AM141" s="7">
        <v>99</v>
      </c>
      <c r="AN141" s="18"/>
      <c r="AO141" s="4"/>
      <c r="AP141" s="2"/>
      <c r="AQ141" s="23"/>
      <c r="AV141" s="16"/>
      <c r="BE141" s="16"/>
    </row>
    <row r="142" spans="6:57" ht="14.25" customHeight="1" thickBot="1">
      <c r="F142" s="16"/>
      <c r="AA142" s="14"/>
      <c r="AD142" s="16"/>
      <c r="AG142" s="16"/>
      <c r="AM142" s="8">
        <v>30</v>
      </c>
      <c r="AN142" s="19"/>
      <c r="AO142" s="6"/>
      <c r="AV142" s="16"/>
      <c r="BE142" s="16"/>
    </row>
    <row r="143" spans="6:57" ht="14.25" customHeight="1">
      <c r="F143" s="16"/>
      <c r="Y143" s="22"/>
      <c r="Z143" s="20"/>
      <c r="AA143" s="4"/>
      <c r="AD143" s="16"/>
      <c r="AF143" s="3"/>
      <c r="AG143" s="4"/>
      <c r="AM143" s="13"/>
      <c r="AN143" s="13"/>
      <c r="AO143" s="9"/>
      <c r="AV143" s="130" t="s">
        <v>3</v>
      </c>
      <c r="AW143" s="20"/>
      <c r="AX143" s="4"/>
      <c r="AY143" s="26"/>
      <c r="BE143" s="16"/>
    </row>
    <row r="144" spans="6:57" ht="14.25" customHeight="1" thickBot="1">
      <c r="F144" s="16"/>
      <c r="X144" s="16"/>
      <c r="Z144" s="21">
        <v>42</v>
      </c>
      <c r="AA144" s="6"/>
      <c r="AD144" s="9"/>
      <c r="AE144" s="1"/>
      <c r="AF144" s="5">
        <v>15</v>
      </c>
      <c r="AG144" s="6"/>
      <c r="AM144" s="13"/>
      <c r="AN144" s="13"/>
      <c r="AO144" s="9"/>
      <c r="AV144" s="130"/>
      <c r="AW144" s="21"/>
      <c r="AX144" s="6"/>
      <c r="AY144" s="16"/>
      <c r="BE144" s="16"/>
    </row>
    <row r="145" spans="6:57" ht="14.25" customHeight="1">
      <c r="F145" s="16"/>
      <c r="X145" s="16"/>
      <c r="AD145" s="9"/>
      <c r="AE145" s="9"/>
      <c r="AF145" s="9"/>
      <c r="AG145" s="9"/>
      <c r="AH145" s="9"/>
      <c r="AL145" s="2"/>
      <c r="AM145" s="7">
        <v>19</v>
      </c>
      <c r="AN145" s="18"/>
      <c r="AO145" s="4"/>
      <c r="AP145" s="2"/>
      <c r="AV145" s="16"/>
      <c r="AY145" s="16"/>
      <c r="BE145" s="16"/>
    </row>
    <row r="146" spans="6:57" ht="14.25" customHeight="1" thickBot="1">
      <c r="F146" s="16"/>
      <c r="X146" s="16"/>
      <c r="AD146" s="9"/>
      <c r="AE146" s="9"/>
      <c r="AF146" s="9"/>
      <c r="AG146" s="9"/>
      <c r="AH146" s="9"/>
      <c r="AK146" s="14"/>
      <c r="AM146" s="8">
        <v>110</v>
      </c>
      <c r="AN146" s="19"/>
      <c r="AO146" s="6"/>
      <c r="AQ146" s="23"/>
      <c r="AV146" s="16"/>
      <c r="AY146" s="16"/>
      <c r="BE146" s="16"/>
    </row>
    <row r="147" spans="6:57" ht="14.25" customHeight="1">
      <c r="F147" s="16"/>
      <c r="X147" s="16"/>
      <c r="AD147" s="9"/>
      <c r="AI147" s="3"/>
      <c r="AJ147" s="17"/>
      <c r="AK147" s="4"/>
      <c r="AM147" s="13"/>
      <c r="AN147" s="13"/>
      <c r="AO147" s="9"/>
      <c r="AP147" s="130">
        <f>AP139+1</f>
        <v>19</v>
      </c>
      <c r="AQ147" s="20"/>
      <c r="AR147" s="4"/>
      <c r="AS147" s="26"/>
      <c r="AV147" s="16"/>
      <c r="AY147" s="16"/>
      <c r="BE147" s="16"/>
    </row>
    <row r="148" spans="6:57" ht="14.25" customHeight="1" thickBot="1">
      <c r="F148" s="16"/>
      <c r="X148" s="16"/>
      <c r="AD148" s="9"/>
      <c r="AG148" s="16"/>
      <c r="AH148" s="1"/>
      <c r="AI148" s="5"/>
      <c r="AJ148" s="11"/>
      <c r="AK148" s="6"/>
      <c r="AM148" s="13"/>
      <c r="AN148" s="13"/>
      <c r="AO148" s="9"/>
      <c r="AP148" s="130"/>
      <c r="AQ148" s="21"/>
      <c r="AR148" s="6"/>
      <c r="AT148" s="23"/>
      <c r="AV148" s="16"/>
      <c r="AY148" s="16"/>
      <c r="BE148" s="16"/>
    </row>
    <row r="149" spans="6:57" ht="14.25" customHeight="1">
      <c r="F149" s="16"/>
      <c r="X149" s="16"/>
      <c r="AD149" s="9"/>
      <c r="AG149" s="16"/>
      <c r="AK149" s="15"/>
      <c r="AL149" s="2"/>
      <c r="AM149" s="7">
        <v>83</v>
      </c>
      <c r="AN149" s="18"/>
      <c r="AO149" s="4"/>
      <c r="AP149" s="2"/>
      <c r="AQ149" s="23"/>
      <c r="AT149" s="23"/>
      <c r="AV149" s="16"/>
      <c r="AY149" s="16"/>
      <c r="BE149" s="16"/>
    </row>
    <row r="150" spans="6:57" ht="14.25" customHeight="1" thickBot="1">
      <c r="F150" s="16"/>
      <c r="X150" s="16"/>
      <c r="AD150" s="9"/>
      <c r="AG150" s="16"/>
      <c r="AM150" s="8">
        <v>46</v>
      </c>
      <c r="AN150" s="19"/>
      <c r="AO150" s="6"/>
      <c r="AT150" s="25"/>
      <c r="AV150" s="16"/>
      <c r="AY150" s="16"/>
      <c r="BE150" s="16"/>
    </row>
    <row r="151" spans="6:57" ht="14.25" customHeight="1">
      <c r="F151" s="16"/>
      <c r="V151" s="22"/>
      <c r="W151" s="20"/>
      <c r="X151" s="4"/>
      <c r="AD151" s="9"/>
      <c r="AF151" s="3"/>
      <c r="AG151" s="4"/>
      <c r="AM151" s="13"/>
      <c r="AN151" s="13"/>
      <c r="AO151" s="9"/>
      <c r="AS151" s="130">
        <f>AS135+1</f>
        <v>42</v>
      </c>
      <c r="AT151" s="20"/>
      <c r="AU151" s="4"/>
      <c r="AV151" s="27"/>
      <c r="AY151" s="16"/>
      <c r="BE151" s="16"/>
    </row>
    <row r="152" spans="6:57" ht="14.25" customHeight="1" thickBot="1">
      <c r="F152" s="16"/>
      <c r="U152" s="16"/>
      <c r="W152" s="21"/>
      <c r="X152" s="6"/>
      <c r="AD152" s="16"/>
      <c r="AE152" s="1"/>
      <c r="AF152" s="5">
        <v>14</v>
      </c>
      <c r="AG152" s="6"/>
      <c r="AM152" s="13"/>
      <c r="AN152" s="13"/>
      <c r="AO152" s="9"/>
      <c r="AS152" s="130"/>
      <c r="AT152" s="21"/>
      <c r="AU152" s="6"/>
      <c r="AY152" s="16"/>
      <c r="BE152" s="16"/>
    </row>
    <row r="153" spans="6:57" ht="14.25" customHeight="1">
      <c r="F153" s="16"/>
      <c r="U153" s="16"/>
      <c r="X153" s="16"/>
      <c r="AD153" s="16"/>
      <c r="AE153" s="9"/>
      <c r="AF153" s="9"/>
      <c r="AG153" s="9"/>
      <c r="AH153" s="9"/>
      <c r="AL153" s="2"/>
      <c r="AM153" s="7">
        <v>51</v>
      </c>
      <c r="AN153" s="18"/>
      <c r="AO153" s="4"/>
      <c r="AP153" s="2"/>
      <c r="AT153" s="24"/>
      <c r="AY153" s="16"/>
      <c r="BE153" s="16"/>
    </row>
    <row r="154" spans="6:57" ht="14.25" customHeight="1" thickBot="1">
      <c r="F154" s="16"/>
      <c r="U154" s="16"/>
      <c r="X154" s="16"/>
      <c r="AD154" s="14"/>
      <c r="AE154" s="9"/>
      <c r="AF154" s="9"/>
      <c r="AG154" s="9"/>
      <c r="AH154" s="9"/>
      <c r="AK154" s="14"/>
      <c r="AM154" s="8">
        <v>78</v>
      </c>
      <c r="AN154" s="19"/>
      <c r="AO154" s="6"/>
      <c r="AQ154" s="23"/>
      <c r="AT154" s="23"/>
      <c r="AY154" s="16"/>
      <c r="BE154" s="16"/>
    </row>
    <row r="155" spans="6:57" ht="14.25" customHeight="1">
      <c r="F155" s="16"/>
      <c r="U155" s="16"/>
      <c r="X155" s="16"/>
      <c r="Y155" s="9"/>
      <c r="Z155" s="9"/>
      <c r="AA155" s="9"/>
      <c r="AB155" s="22"/>
      <c r="AC155" s="20"/>
      <c r="AD155" s="4"/>
      <c r="AI155" s="3"/>
      <c r="AJ155" s="17"/>
      <c r="AK155" s="4"/>
      <c r="AM155" s="13"/>
      <c r="AN155" s="13"/>
      <c r="AO155" s="9"/>
      <c r="AP155" s="130">
        <f>AP147+1</f>
        <v>20</v>
      </c>
      <c r="AQ155" s="20"/>
      <c r="AR155" s="4"/>
      <c r="AS155" s="26"/>
      <c r="AT155" s="23"/>
      <c r="AY155" s="16"/>
      <c r="BE155" s="16"/>
    </row>
    <row r="156" spans="6:57" ht="14.25" customHeight="1" thickBot="1">
      <c r="F156" s="16"/>
      <c r="U156" s="16"/>
      <c r="X156" s="16"/>
      <c r="AA156" s="16"/>
      <c r="AC156" s="21"/>
      <c r="AD156" s="6"/>
      <c r="AG156" s="16"/>
      <c r="AH156" s="1"/>
      <c r="AI156" s="5"/>
      <c r="AJ156" s="11"/>
      <c r="AK156" s="6"/>
      <c r="AM156" s="13"/>
      <c r="AN156" s="13"/>
      <c r="AO156" s="9"/>
      <c r="AP156" s="130"/>
      <c r="AQ156" s="21"/>
      <c r="AR156" s="6"/>
      <c r="AY156" s="16"/>
      <c r="BE156" s="16"/>
    </row>
    <row r="157" spans="6:57" ht="14.25" customHeight="1">
      <c r="F157" s="16"/>
      <c r="U157" s="16"/>
      <c r="X157" s="16"/>
      <c r="AA157" s="16"/>
      <c r="AD157" s="15"/>
      <c r="AG157" s="16"/>
      <c r="AK157" s="15"/>
      <c r="AL157" s="2"/>
      <c r="AM157" s="7">
        <v>115</v>
      </c>
      <c r="AN157" s="18"/>
      <c r="AO157" s="4"/>
      <c r="AP157" s="2"/>
      <c r="AQ157" s="23"/>
      <c r="AY157" s="16"/>
      <c r="BE157" s="16"/>
    </row>
    <row r="158" spans="6:57" ht="14.25" customHeight="1" thickBot="1">
      <c r="F158" s="16"/>
      <c r="U158" s="14"/>
      <c r="X158" s="16"/>
      <c r="AA158" s="14"/>
      <c r="AD158" s="16"/>
      <c r="AG158" s="16"/>
      <c r="AM158" s="8">
        <v>14</v>
      </c>
      <c r="AN158" s="19"/>
      <c r="AO158" s="6"/>
      <c r="AY158" s="16"/>
      <c r="BE158" s="16"/>
    </row>
    <row r="159" spans="6:57" ht="14.25" customHeight="1">
      <c r="F159" s="16"/>
      <c r="S159" s="22"/>
      <c r="T159" s="20"/>
      <c r="U159" s="4"/>
      <c r="X159" s="16"/>
      <c r="Y159" s="22"/>
      <c r="Z159" s="20"/>
      <c r="AA159" s="4"/>
      <c r="AD159" s="16"/>
      <c r="AF159" s="3"/>
      <c r="AG159" s="4"/>
      <c r="AM159" s="13"/>
      <c r="AN159" s="13"/>
      <c r="AO159" s="9"/>
      <c r="AY159" s="136" t="s">
        <v>8</v>
      </c>
      <c r="AZ159" s="20"/>
      <c r="BA159" s="4"/>
      <c r="BB159" s="26"/>
      <c r="BE159" s="16"/>
    </row>
    <row r="160" spans="6:57" ht="14.25" customHeight="1" thickBot="1">
      <c r="F160" s="16"/>
      <c r="R160" s="16"/>
      <c r="T160" s="21" t="s">
        <v>4</v>
      </c>
      <c r="U160" s="6"/>
      <c r="Z160" s="21">
        <v>41</v>
      </c>
      <c r="AA160" s="6"/>
      <c r="AD160" s="9"/>
      <c r="AE160" s="1"/>
      <c r="AF160" s="5">
        <v>13</v>
      </c>
      <c r="AG160" s="6"/>
      <c r="AM160" s="13"/>
      <c r="AN160" s="13"/>
      <c r="AO160" s="9"/>
      <c r="AY160" s="136"/>
      <c r="AZ160" s="21"/>
      <c r="BA160" s="6"/>
      <c r="BB160" s="16"/>
      <c r="BE160" s="16"/>
    </row>
    <row r="161" spans="6:57" ht="14.25" customHeight="1">
      <c r="F161" s="16"/>
      <c r="R161" s="16"/>
      <c r="AD161" s="9"/>
      <c r="AE161" s="9"/>
      <c r="AF161" s="9"/>
      <c r="AG161" s="9"/>
      <c r="AH161" s="9"/>
      <c r="AL161" s="2"/>
      <c r="AM161" s="7">
        <v>11</v>
      </c>
      <c r="AN161" s="18"/>
      <c r="AO161" s="4"/>
      <c r="AP161" s="2"/>
      <c r="AY161" s="16"/>
      <c r="BB161" s="16"/>
      <c r="BE161" s="16"/>
    </row>
    <row r="162" spans="6:57" ht="14.25" customHeight="1" thickBot="1">
      <c r="F162" s="16"/>
      <c r="R162" s="16"/>
      <c r="AD162" s="9"/>
      <c r="AE162" s="9"/>
      <c r="AF162" s="9"/>
      <c r="AG162" s="9"/>
      <c r="AH162" s="9"/>
      <c r="AK162" s="14"/>
      <c r="AM162" s="8">
        <v>118</v>
      </c>
      <c r="AN162" s="19"/>
      <c r="AO162" s="6"/>
      <c r="AQ162" s="23"/>
      <c r="AY162" s="16"/>
      <c r="BB162" s="16"/>
      <c r="BE162" s="16"/>
    </row>
    <row r="163" spans="6:57" ht="14.25" customHeight="1">
      <c r="F163" s="16"/>
      <c r="R163" s="16"/>
      <c r="AD163" s="9"/>
      <c r="AI163" s="3"/>
      <c r="AJ163" s="17"/>
      <c r="AK163" s="4"/>
      <c r="AM163" s="13"/>
      <c r="AN163" s="13"/>
      <c r="AO163" s="9"/>
      <c r="AP163" s="130">
        <f>AP155+1</f>
        <v>21</v>
      </c>
      <c r="AQ163" s="20"/>
      <c r="AR163" s="4"/>
      <c r="AS163" s="26"/>
      <c r="AY163" s="16"/>
      <c r="BB163" s="16"/>
      <c r="BE163" s="16"/>
    </row>
    <row r="164" spans="6:57" ht="14.25" customHeight="1" thickBot="1">
      <c r="F164" s="16"/>
      <c r="R164" s="16"/>
      <c r="AD164" s="9"/>
      <c r="AG164" s="16"/>
      <c r="AH164" s="1"/>
      <c r="AI164" s="5"/>
      <c r="AJ164" s="11"/>
      <c r="AK164" s="6"/>
      <c r="AM164" s="13"/>
      <c r="AN164" s="13"/>
      <c r="AO164" s="9"/>
      <c r="AP164" s="130"/>
      <c r="AQ164" s="21"/>
      <c r="AR164" s="6"/>
      <c r="AT164" s="23"/>
      <c r="AY164" s="16"/>
      <c r="BB164" s="16"/>
      <c r="BE164" s="16"/>
    </row>
    <row r="165" spans="6:57" ht="14.25" customHeight="1">
      <c r="F165" s="16"/>
      <c r="R165" s="16"/>
      <c r="AD165" s="9"/>
      <c r="AG165" s="16"/>
      <c r="AK165" s="15"/>
      <c r="AL165" s="2"/>
      <c r="AM165" s="7">
        <v>75</v>
      </c>
      <c r="AN165" s="18"/>
      <c r="AO165" s="4"/>
      <c r="AP165" s="2"/>
      <c r="AQ165" s="23"/>
      <c r="AT165" s="23"/>
      <c r="AY165" s="16"/>
      <c r="BB165" s="16"/>
      <c r="BE165" s="16"/>
    </row>
    <row r="166" spans="6:57" ht="14.25" customHeight="1" thickBot="1">
      <c r="F166" s="16"/>
      <c r="R166" s="16"/>
      <c r="AD166" s="9"/>
      <c r="AG166" s="16"/>
      <c r="AM166" s="8">
        <v>54</v>
      </c>
      <c r="AN166" s="19"/>
      <c r="AO166" s="6"/>
      <c r="AT166" s="25"/>
      <c r="AY166" s="16"/>
      <c r="BB166" s="16"/>
      <c r="BE166" s="16"/>
    </row>
    <row r="167" spans="6:57" ht="14.25" customHeight="1">
      <c r="F167" s="16"/>
      <c r="R167" s="16"/>
      <c r="AD167" s="9"/>
      <c r="AF167" s="3"/>
      <c r="AG167" s="4"/>
      <c r="AM167" s="13"/>
      <c r="AN167" s="13"/>
      <c r="AO167" s="9"/>
      <c r="AS167" s="130">
        <f>AS151+1</f>
        <v>43</v>
      </c>
      <c r="AT167" s="20"/>
      <c r="AU167" s="4"/>
      <c r="AV167" s="26"/>
      <c r="AY167" s="16"/>
      <c r="BB167" s="16"/>
      <c r="BE167" s="16"/>
    </row>
    <row r="168" spans="6:57" ht="14.25" customHeight="1" thickBot="1">
      <c r="F168" s="16"/>
      <c r="R168" s="16"/>
      <c r="AD168" s="16"/>
      <c r="AE168" s="1"/>
      <c r="AF168" s="5">
        <v>12</v>
      </c>
      <c r="AG168" s="6"/>
      <c r="AM168" s="13"/>
      <c r="AN168" s="13"/>
      <c r="AO168" s="9"/>
      <c r="AS168" s="130"/>
      <c r="AT168" s="21"/>
      <c r="AU168" s="6"/>
      <c r="AV168" s="16"/>
      <c r="AY168" s="16"/>
      <c r="BB168" s="16"/>
      <c r="BE168" s="16"/>
    </row>
    <row r="169" spans="6:57" ht="14.25" customHeight="1">
      <c r="F169" s="16"/>
      <c r="R169" s="16"/>
      <c r="AD169" s="16"/>
      <c r="AE169" s="9"/>
      <c r="AF169" s="9"/>
      <c r="AG169" s="9"/>
      <c r="AH169" s="9"/>
      <c r="AL169" s="2"/>
      <c r="AM169" s="7">
        <v>43</v>
      </c>
      <c r="AN169" s="18"/>
      <c r="AO169" s="4"/>
      <c r="AP169" s="2"/>
      <c r="AT169" s="24"/>
      <c r="AV169" s="16"/>
      <c r="AY169" s="16"/>
      <c r="BB169" s="16"/>
      <c r="BE169" s="16"/>
    </row>
    <row r="170" spans="6:57" ht="14.25" customHeight="1" thickBot="1">
      <c r="F170" s="16"/>
      <c r="R170" s="16"/>
      <c r="AD170" s="14"/>
      <c r="AE170" s="9"/>
      <c r="AF170" s="9"/>
      <c r="AG170" s="9"/>
      <c r="AH170" s="9"/>
      <c r="AK170" s="14"/>
      <c r="AM170" s="8">
        <v>86</v>
      </c>
      <c r="AN170" s="19"/>
      <c r="AO170" s="6"/>
      <c r="AQ170" s="23"/>
      <c r="AT170" s="23"/>
      <c r="AV170" s="16"/>
      <c r="AY170" s="16"/>
      <c r="BB170" s="16"/>
      <c r="BE170" s="16"/>
    </row>
    <row r="171" spans="6:57" ht="14.25" customHeight="1">
      <c r="F171" s="16"/>
      <c r="R171" s="16"/>
      <c r="Y171" s="9"/>
      <c r="Z171" s="9"/>
      <c r="AA171" s="9"/>
      <c r="AB171" s="22"/>
      <c r="AC171" s="20"/>
      <c r="AD171" s="4"/>
      <c r="AI171" s="3"/>
      <c r="AJ171" s="17"/>
      <c r="AK171" s="4"/>
      <c r="AM171" s="13"/>
      <c r="AN171" s="13"/>
      <c r="AO171" s="9"/>
      <c r="AP171" s="130">
        <f>AP163+1</f>
        <v>22</v>
      </c>
      <c r="AQ171" s="20"/>
      <c r="AR171" s="4"/>
      <c r="AS171" s="26"/>
      <c r="AT171" s="23"/>
      <c r="AV171" s="16"/>
      <c r="AY171" s="16"/>
      <c r="BB171" s="16"/>
      <c r="BE171" s="16"/>
    </row>
    <row r="172" spans="6:57" ht="14.25" customHeight="1" thickBot="1">
      <c r="F172" s="16"/>
      <c r="R172" s="16"/>
      <c r="AA172" s="16"/>
      <c r="AC172" s="21"/>
      <c r="AD172" s="6"/>
      <c r="AG172" s="16"/>
      <c r="AH172" s="1"/>
      <c r="AI172" s="5"/>
      <c r="AJ172" s="11"/>
      <c r="AK172" s="6"/>
      <c r="AM172" s="13"/>
      <c r="AN172" s="13"/>
      <c r="AO172" s="9"/>
      <c r="AP172" s="130"/>
      <c r="AQ172" s="21"/>
      <c r="AR172" s="6"/>
      <c r="AV172" s="16"/>
      <c r="AY172" s="16"/>
      <c r="BB172" s="16"/>
      <c r="BE172" s="16"/>
    </row>
    <row r="173" spans="6:57" ht="14.25" customHeight="1">
      <c r="F173" s="16"/>
      <c r="R173" s="16"/>
      <c r="AA173" s="16"/>
      <c r="AD173" s="15"/>
      <c r="AG173" s="16"/>
      <c r="AK173" s="15"/>
      <c r="AL173" s="2"/>
      <c r="AM173" s="7">
        <v>107</v>
      </c>
      <c r="AN173" s="18"/>
      <c r="AO173" s="4"/>
      <c r="AP173" s="2"/>
      <c r="AQ173" s="23"/>
      <c r="AV173" s="16"/>
      <c r="AY173" s="16"/>
      <c r="BB173" s="16"/>
      <c r="BE173" s="16"/>
    </row>
    <row r="174" spans="6:57" ht="14.25" customHeight="1" thickBot="1">
      <c r="F174" s="16"/>
      <c r="R174" s="16"/>
      <c r="AA174" s="14"/>
      <c r="AD174" s="16"/>
      <c r="AG174" s="16"/>
      <c r="AM174" s="8">
        <v>22</v>
      </c>
      <c r="AN174" s="19"/>
      <c r="AO174" s="6"/>
      <c r="AV174" s="16"/>
      <c r="AY174" s="16"/>
      <c r="BB174" s="16"/>
      <c r="BE174" s="16"/>
    </row>
    <row r="175" spans="6:57" ht="14.25" customHeight="1">
      <c r="F175" s="16"/>
      <c r="P175" s="22"/>
      <c r="Q175" s="20"/>
      <c r="R175" s="4"/>
      <c r="Y175" s="22"/>
      <c r="Z175" s="20"/>
      <c r="AA175" s="4"/>
      <c r="AD175" s="16"/>
      <c r="AF175" s="3"/>
      <c r="AG175" s="4"/>
      <c r="AM175" s="13"/>
      <c r="AN175" s="13"/>
      <c r="AO175" s="9"/>
      <c r="AV175" s="130" t="s">
        <v>2</v>
      </c>
      <c r="AW175" s="20"/>
      <c r="AX175" s="4"/>
      <c r="AY175" s="27"/>
      <c r="BB175" s="16"/>
      <c r="BE175" s="16"/>
    </row>
    <row r="176" spans="6:57" ht="14.25" customHeight="1" thickBot="1">
      <c r="F176" s="16"/>
      <c r="O176" s="16"/>
      <c r="Q176" s="21"/>
      <c r="R176" s="6"/>
      <c r="X176" s="16"/>
      <c r="Z176" s="21">
        <v>44</v>
      </c>
      <c r="AA176" s="6"/>
      <c r="AD176" s="9"/>
      <c r="AE176" s="1"/>
      <c r="AF176" s="5">
        <v>11</v>
      </c>
      <c r="AG176" s="6"/>
      <c r="AM176" s="13"/>
      <c r="AN176" s="13"/>
      <c r="AO176" s="9"/>
      <c r="AV176" s="130"/>
      <c r="AW176" s="21"/>
      <c r="AX176" s="6"/>
      <c r="BB176" s="16"/>
      <c r="BE176" s="16"/>
    </row>
    <row r="177" spans="6:57" ht="14.25" customHeight="1">
      <c r="F177" s="16"/>
      <c r="O177" s="16"/>
      <c r="R177" s="16"/>
      <c r="X177" s="16"/>
      <c r="AD177" s="9"/>
      <c r="AE177" s="9"/>
      <c r="AF177" s="9"/>
      <c r="AG177" s="9"/>
      <c r="AH177" s="9"/>
      <c r="AL177" s="2"/>
      <c r="AM177" s="7">
        <v>27</v>
      </c>
      <c r="AN177" s="18"/>
      <c r="AO177" s="4"/>
      <c r="AP177" s="2"/>
      <c r="AV177" s="16"/>
      <c r="BB177" s="16"/>
      <c r="BE177" s="16"/>
    </row>
    <row r="178" spans="6:57" ht="14.25" customHeight="1" thickBot="1">
      <c r="F178" s="16"/>
      <c r="O178" s="16"/>
      <c r="R178" s="16"/>
      <c r="X178" s="16"/>
      <c r="AD178" s="9"/>
      <c r="AE178" s="9"/>
      <c r="AF178" s="9"/>
      <c r="AG178" s="9"/>
      <c r="AH178" s="9"/>
      <c r="AK178" s="14"/>
      <c r="AM178" s="8">
        <v>102</v>
      </c>
      <c r="AN178" s="19"/>
      <c r="AO178" s="6"/>
      <c r="AQ178" s="23"/>
      <c r="AV178" s="16"/>
      <c r="BB178" s="16"/>
      <c r="BE178" s="16"/>
    </row>
    <row r="179" spans="6:57" ht="14.25" customHeight="1">
      <c r="F179" s="16"/>
      <c r="O179" s="16"/>
      <c r="R179" s="16"/>
      <c r="X179" s="16"/>
      <c r="AD179" s="9"/>
      <c r="AI179" s="3"/>
      <c r="AJ179" s="17"/>
      <c r="AK179" s="4"/>
      <c r="AM179" s="13"/>
      <c r="AN179" s="13"/>
      <c r="AO179" s="9"/>
      <c r="AP179" s="130">
        <f>AP171+1</f>
        <v>23</v>
      </c>
      <c r="AQ179" s="20"/>
      <c r="AR179" s="4"/>
      <c r="AS179" s="26"/>
      <c r="AV179" s="16"/>
      <c r="BB179" s="16"/>
      <c r="BE179" s="16"/>
    </row>
    <row r="180" spans="6:57" ht="14.25" customHeight="1" thickBot="1">
      <c r="F180" s="16"/>
      <c r="O180" s="16"/>
      <c r="R180" s="16"/>
      <c r="X180" s="16"/>
      <c r="AD180" s="9"/>
      <c r="AG180" s="16"/>
      <c r="AH180" s="1"/>
      <c r="AI180" s="5"/>
      <c r="AJ180" s="11"/>
      <c r="AK180" s="6"/>
      <c r="AM180" s="13"/>
      <c r="AN180" s="13"/>
      <c r="AO180" s="9"/>
      <c r="AP180" s="130"/>
      <c r="AQ180" s="21"/>
      <c r="AR180" s="6"/>
      <c r="AT180" s="23"/>
      <c r="AV180" s="16"/>
      <c r="BB180" s="16"/>
      <c r="BE180" s="16"/>
    </row>
    <row r="181" spans="6:57" ht="14.25" customHeight="1">
      <c r="F181" s="16"/>
      <c r="O181" s="16"/>
      <c r="R181" s="16"/>
      <c r="X181" s="16"/>
      <c r="AD181" s="9"/>
      <c r="AG181" s="16"/>
      <c r="AK181" s="15"/>
      <c r="AL181" s="2"/>
      <c r="AM181" s="7">
        <v>91</v>
      </c>
      <c r="AN181" s="18"/>
      <c r="AO181" s="4"/>
      <c r="AP181" s="2"/>
      <c r="AQ181" s="23"/>
      <c r="AT181" s="23"/>
      <c r="AV181" s="16"/>
      <c r="BB181" s="16"/>
      <c r="BE181" s="16"/>
    </row>
    <row r="182" spans="6:57" ht="14.25" customHeight="1" thickBot="1">
      <c r="F182" s="16"/>
      <c r="O182" s="16"/>
      <c r="R182" s="16"/>
      <c r="X182" s="16"/>
      <c r="AD182" s="9"/>
      <c r="AG182" s="16"/>
      <c r="AM182" s="8">
        <v>38</v>
      </c>
      <c r="AN182" s="19"/>
      <c r="AO182" s="6"/>
      <c r="AT182" s="25"/>
      <c r="AV182" s="16"/>
      <c r="BB182" s="16"/>
      <c r="BE182" s="16"/>
    </row>
    <row r="183" spans="6:57" ht="14.25" customHeight="1">
      <c r="F183" s="16"/>
      <c r="O183" s="16"/>
      <c r="R183" s="16"/>
      <c r="V183" s="22"/>
      <c r="W183" s="20"/>
      <c r="X183" s="4"/>
      <c r="AD183" s="9"/>
      <c r="AF183" s="3"/>
      <c r="AG183" s="4"/>
      <c r="AM183" s="13"/>
      <c r="AN183" s="13"/>
      <c r="AO183" s="9"/>
      <c r="AS183" s="130">
        <f>AS167+1</f>
        <v>44</v>
      </c>
      <c r="AT183" s="20"/>
      <c r="AU183" s="4"/>
      <c r="AV183" s="27"/>
      <c r="BB183" s="16"/>
      <c r="BE183" s="16"/>
    </row>
    <row r="184" spans="6:57" ht="14.25" customHeight="1" thickBot="1">
      <c r="F184" s="16"/>
      <c r="O184" s="16"/>
      <c r="R184" s="16"/>
      <c r="U184" s="16"/>
      <c r="W184" s="21"/>
      <c r="X184" s="6"/>
      <c r="AD184" s="16"/>
      <c r="AE184" s="1"/>
      <c r="AF184" s="5">
        <v>10</v>
      </c>
      <c r="AG184" s="6"/>
      <c r="AM184" s="13"/>
      <c r="AN184" s="13"/>
      <c r="AO184" s="9"/>
      <c r="AS184" s="130"/>
      <c r="AT184" s="21"/>
      <c r="AU184" s="6"/>
      <c r="BB184" s="16"/>
      <c r="BE184" s="16"/>
    </row>
    <row r="185" spans="6:57" ht="14.25" customHeight="1">
      <c r="F185" s="16"/>
      <c r="O185" s="16"/>
      <c r="R185" s="16"/>
      <c r="U185" s="16"/>
      <c r="X185" s="16"/>
      <c r="AD185" s="16"/>
      <c r="AE185" s="9"/>
      <c r="AF185" s="9"/>
      <c r="AG185" s="9"/>
      <c r="AH185" s="9"/>
      <c r="AL185" s="2"/>
      <c r="AM185" s="7">
        <v>59</v>
      </c>
      <c r="AN185" s="18"/>
      <c r="AO185" s="4"/>
      <c r="AP185" s="2"/>
      <c r="AT185" s="24"/>
      <c r="BB185" s="16"/>
      <c r="BE185" s="16"/>
    </row>
    <row r="186" spans="6:57" ht="14.25" customHeight="1" thickBot="1">
      <c r="F186" s="16"/>
      <c r="O186" s="16"/>
      <c r="R186" s="16"/>
      <c r="U186" s="16"/>
      <c r="X186" s="16"/>
      <c r="AD186" s="14"/>
      <c r="AE186" s="9"/>
      <c r="AF186" s="9"/>
      <c r="AG186" s="9"/>
      <c r="AH186" s="9"/>
      <c r="AK186" s="14"/>
      <c r="AM186" s="8">
        <v>70</v>
      </c>
      <c r="AN186" s="19"/>
      <c r="AO186" s="6"/>
      <c r="AQ186" s="23"/>
      <c r="AT186" s="23"/>
      <c r="BB186" s="16"/>
      <c r="BE186" s="16"/>
    </row>
    <row r="187" spans="6:57" ht="14.25" customHeight="1">
      <c r="F187" s="16"/>
      <c r="O187" s="16"/>
      <c r="R187" s="16"/>
      <c r="U187" s="16"/>
      <c r="X187" s="16"/>
      <c r="Y187" s="9"/>
      <c r="Z187" s="9"/>
      <c r="AA187" s="9"/>
      <c r="AB187" s="22"/>
      <c r="AC187" s="20"/>
      <c r="AD187" s="4"/>
      <c r="AI187" s="3"/>
      <c r="AJ187" s="17"/>
      <c r="AK187" s="4"/>
      <c r="AM187" s="13"/>
      <c r="AN187" s="13"/>
      <c r="AO187" s="9"/>
      <c r="AP187" s="130">
        <f>AP179+1</f>
        <v>24</v>
      </c>
      <c r="AQ187" s="20"/>
      <c r="AR187" s="4"/>
      <c r="AS187" s="26"/>
      <c r="AT187" s="23"/>
      <c r="BB187" s="16"/>
      <c r="BE187" s="16"/>
    </row>
    <row r="188" spans="6:57" ht="14.25" customHeight="1" thickBot="1">
      <c r="F188" s="16"/>
      <c r="O188" s="16"/>
      <c r="R188" s="16"/>
      <c r="U188" s="16"/>
      <c r="X188" s="16"/>
      <c r="AA188" s="16"/>
      <c r="AC188" s="21"/>
      <c r="AD188" s="6"/>
      <c r="AG188" s="16"/>
      <c r="AH188" s="1"/>
      <c r="AI188" s="5"/>
      <c r="AJ188" s="11"/>
      <c r="AK188" s="6"/>
      <c r="AM188" s="13"/>
      <c r="AN188" s="13"/>
      <c r="AO188" s="9"/>
      <c r="AP188" s="130"/>
      <c r="AQ188" s="21"/>
      <c r="AR188" s="6"/>
      <c r="BB188" s="16"/>
      <c r="BE188" s="16"/>
    </row>
    <row r="189" spans="2:57" ht="14.25" customHeight="1">
      <c r="B189" s="139"/>
      <c r="C189" s="140"/>
      <c r="F189" s="16"/>
      <c r="O189" s="16"/>
      <c r="R189" s="16"/>
      <c r="U189" s="16"/>
      <c r="X189" s="16"/>
      <c r="AA189" s="16"/>
      <c r="AD189" s="15"/>
      <c r="AG189" s="16"/>
      <c r="AK189" s="15"/>
      <c r="AL189" s="2"/>
      <c r="AM189" s="7">
        <v>123</v>
      </c>
      <c r="AN189" s="18"/>
      <c r="AO189" s="4"/>
      <c r="AP189" s="2"/>
      <c r="AQ189" s="23"/>
      <c r="BB189" s="16"/>
      <c r="BE189" s="16"/>
    </row>
    <row r="190" spans="2:57" ht="14.25" customHeight="1" thickBot="1">
      <c r="B190" s="141"/>
      <c r="C190" s="142"/>
      <c r="F190" s="16"/>
      <c r="O190" s="14"/>
      <c r="R190" s="16"/>
      <c r="U190" s="14"/>
      <c r="X190" s="16"/>
      <c r="AA190" s="14"/>
      <c r="AD190" s="16"/>
      <c r="AG190" s="16"/>
      <c r="AM190" s="8">
        <v>6</v>
      </c>
      <c r="AN190" s="19"/>
      <c r="AO190" s="6"/>
      <c r="BB190" s="16"/>
      <c r="BE190" s="16"/>
    </row>
    <row r="191" spans="2:57" ht="14.25" customHeight="1" thickBot="1">
      <c r="B191" s="137" t="s">
        <v>14</v>
      </c>
      <c r="C191" s="138"/>
      <c r="F191" s="16"/>
      <c r="M191" s="22"/>
      <c r="N191" s="20"/>
      <c r="O191" s="4"/>
      <c r="R191" s="16"/>
      <c r="S191" s="22"/>
      <c r="T191" s="20"/>
      <c r="U191" s="4"/>
      <c r="X191" s="16"/>
      <c r="Y191" s="22"/>
      <c r="Z191" s="20"/>
      <c r="AA191" s="4"/>
      <c r="AD191" s="16"/>
      <c r="AF191" s="3"/>
      <c r="AG191" s="4"/>
      <c r="AM191" s="13"/>
      <c r="AN191" s="13"/>
      <c r="AO191" s="9"/>
      <c r="BB191" s="130" t="s">
        <v>13</v>
      </c>
      <c r="BC191" s="20"/>
      <c r="BD191" s="4"/>
      <c r="BE191" s="27"/>
    </row>
    <row r="192" spans="3:56" ht="14.25" customHeight="1" thickBot="1">
      <c r="C192" s="16"/>
      <c r="D192" s="22"/>
      <c r="E192" s="20"/>
      <c r="F192" s="4"/>
      <c r="L192" s="16"/>
      <c r="N192" s="21" t="s">
        <v>9</v>
      </c>
      <c r="O192" s="6"/>
      <c r="T192" s="21" t="s">
        <v>5</v>
      </c>
      <c r="U192" s="6"/>
      <c r="Z192" s="21">
        <v>43</v>
      </c>
      <c r="AA192" s="6"/>
      <c r="AD192" s="9"/>
      <c r="AE192" s="1"/>
      <c r="AF192" s="5">
        <v>9</v>
      </c>
      <c r="AG192" s="6"/>
      <c r="AM192" s="13"/>
      <c r="AN192" s="13"/>
      <c r="AO192" s="9"/>
      <c r="BB192" s="130"/>
      <c r="BC192" s="21"/>
      <c r="BD192" s="6"/>
    </row>
    <row r="193" spans="3:54" ht="14.25" customHeight="1" thickBot="1">
      <c r="C193" s="16"/>
      <c r="E193" s="21" t="s">
        <v>15</v>
      </c>
      <c r="F193" s="6"/>
      <c r="L193" s="16"/>
      <c r="AD193" s="9"/>
      <c r="AE193" s="9"/>
      <c r="AF193" s="9"/>
      <c r="AG193" s="9"/>
      <c r="AH193" s="9"/>
      <c r="AL193" s="2"/>
      <c r="AM193" s="7">
        <v>7</v>
      </c>
      <c r="AN193" s="18"/>
      <c r="AO193" s="4"/>
      <c r="AP193" s="2"/>
      <c r="BB193" s="16"/>
    </row>
    <row r="194" spans="3:54" ht="14.25" customHeight="1" thickBot="1">
      <c r="C194" s="16"/>
      <c r="F194" s="16"/>
      <c r="L194" s="16"/>
      <c r="AD194" s="9"/>
      <c r="AE194" s="9"/>
      <c r="AF194" s="9"/>
      <c r="AG194" s="9"/>
      <c r="AH194" s="9"/>
      <c r="AK194" s="14"/>
      <c r="AM194" s="8">
        <v>122</v>
      </c>
      <c r="AN194" s="19"/>
      <c r="AO194" s="6"/>
      <c r="AQ194" s="23"/>
      <c r="BB194" s="16"/>
    </row>
    <row r="195" spans="2:54" ht="14.25" customHeight="1">
      <c r="B195" s="131"/>
      <c r="C195" s="132"/>
      <c r="F195" s="16"/>
      <c r="L195" s="16"/>
      <c r="AD195" s="9"/>
      <c r="AI195" s="3"/>
      <c r="AJ195" s="17"/>
      <c r="AK195" s="4"/>
      <c r="AM195" s="13"/>
      <c r="AN195" s="13"/>
      <c r="AO195" s="9"/>
      <c r="AP195" s="130">
        <f>AP187+1</f>
        <v>25</v>
      </c>
      <c r="AQ195" s="20"/>
      <c r="AR195" s="4"/>
      <c r="AS195" s="26"/>
      <c r="BB195" s="16"/>
    </row>
    <row r="196" spans="2:54" ht="14.25" customHeight="1" thickBot="1">
      <c r="B196" s="133"/>
      <c r="C196" s="134"/>
      <c r="F196" s="16"/>
      <c r="L196" s="16"/>
      <c r="AD196" s="9"/>
      <c r="AG196" s="16"/>
      <c r="AH196" s="1"/>
      <c r="AI196" s="5"/>
      <c r="AJ196" s="11"/>
      <c r="AK196" s="6"/>
      <c r="AM196" s="13"/>
      <c r="AN196" s="13"/>
      <c r="AO196" s="9"/>
      <c r="AP196" s="130"/>
      <c r="AQ196" s="21"/>
      <c r="AR196" s="6"/>
      <c r="AT196" s="23"/>
      <c r="BB196" s="16"/>
    </row>
    <row r="197" spans="2:54" ht="14.25" customHeight="1">
      <c r="B197" s="137" t="s">
        <v>16</v>
      </c>
      <c r="C197" s="137"/>
      <c r="F197" s="16"/>
      <c r="L197" s="16"/>
      <c r="AD197" s="9"/>
      <c r="AG197" s="16"/>
      <c r="AK197" s="15"/>
      <c r="AL197" s="2"/>
      <c r="AM197" s="7">
        <v>71</v>
      </c>
      <c r="AN197" s="18"/>
      <c r="AO197" s="4"/>
      <c r="AP197" s="2"/>
      <c r="AQ197" s="23"/>
      <c r="AT197" s="23"/>
      <c r="BB197" s="16"/>
    </row>
    <row r="198" spans="6:54" ht="14.25" customHeight="1" thickBot="1">
      <c r="F198" s="16"/>
      <c r="L198" s="16"/>
      <c r="AD198" s="9"/>
      <c r="AG198" s="16"/>
      <c r="AM198" s="8">
        <v>58</v>
      </c>
      <c r="AN198" s="19"/>
      <c r="AO198" s="6"/>
      <c r="AT198" s="25"/>
      <c r="BB198" s="16"/>
    </row>
    <row r="199" spans="6:54" ht="14.25" customHeight="1">
      <c r="F199" s="16"/>
      <c r="L199" s="16"/>
      <c r="AD199" s="9"/>
      <c r="AF199" s="3"/>
      <c r="AG199" s="4"/>
      <c r="AM199" s="13"/>
      <c r="AN199" s="13"/>
      <c r="AO199" s="9"/>
      <c r="AS199" s="130">
        <f>AS183+1</f>
        <v>45</v>
      </c>
      <c r="AT199" s="20"/>
      <c r="AU199" s="4"/>
      <c r="AV199" s="26"/>
      <c r="BB199" s="16"/>
    </row>
    <row r="200" spans="6:54" ht="14.25" customHeight="1" thickBot="1">
      <c r="F200" s="16"/>
      <c r="L200" s="16"/>
      <c r="AD200" s="16"/>
      <c r="AE200" s="1"/>
      <c r="AF200" s="5">
        <v>8</v>
      </c>
      <c r="AG200" s="6"/>
      <c r="AM200" s="13"/>
      <c r="AN200" s="13"/>
      <c r="AO200" s="9"/>
      <c r="AS200" s="130"/>
      <c r="AT200" s="21"/>
      <c r="AU200" s="6"/>
      <c r="AV200" s="16"/>
      <c r="BB200" s="16"/>
    </row>
    <row r="201" spans="6:54" ht="14.25" customHeight="1">
      <c r="F201" s="16"/>
      <c r="L201" s="16"/>
      <c r="AD201" s="16"/>
      <c r="AE201" s="9"/>
      <c r="AF201" s="9"/>
      <c r="AG201" s="9"/>
      <c r="AH201" s="9"/>
      <c r="AL201" s="2"/>
      <c r="AM201" s="7">
        <v>39</v>
      </c>
      <c r="AN201" s="18"/>
      <c r="AO201" s="4"/>
      <c r="AP201" s="2"/>
      <c r="AT201" s="24"/>
      <c r="AV201" s="16"/>
      <c r="BB201" s="16"/>
    </row>
    <row r="202" spans="6:54" ht="14.25" customHeight="1" thickBot="1">
      <c r="F202" s="16"/>
      <c r="L202" s="16"/>
      <c r="AD202" s="14"/>
      <c r="AE202" s="9"/>
      <c r="AF202" s="9"/>
      <c r="AG202" s="9"/>
      <c r="AH202" s="9"/>
      <c r="AK202" s="14"/>
      <c r="AM202" s="8">
        <v>90</v>
      </c>
      <c r="AN202" s="19"/>
      <c r="AO202" s="6"/>
      <c r="AQ202" s="23"/>
      <c r="AT202" s="23"/>
      <c r="AV202" s="16"/>
      <c r="BB202" s="16"/>
    </row>
    <row r="203" spans="6:54" ht="14.25" customHeight="1">
      <c r="F203" s="16"/>
      <c r="L203" s="16"/>
      <c r="Y203" s="9"/>
      <c r="Z203" s="9"/>
      <c r="AA203" s="9"/>
      <c r="AB203" s="22"/>
      <c r="AC203" s="20"/>
      <c r="AD203" s="4"/>
      <c r="AI203" s="3"/>
      <c r="AJ203" s="17"/>
      <c r="AK203" s="4"/>
      <c r="AM203" s="13"/>
      <c r="AN203" s="13"/>
      <c r="AO203" s="9"/>
      <c r="AP203" s="130">
        <f>AP195+1</f>
        <v>26</v>
      </c>
      <c r="AQ203" s="20"/>
      <c r="AR203" s="4"/>
      <c r="AS203" s="26"/>
      <c r="AT203" s="23"/>
      <c r="AV203" s="16"/>
      <c r="BB203" s="16"/>
    </row>
    <row r="204" spans="6:54" ht="14.25" customHeight="1" thickBot="1">
      <c r="F204" s="16"/>
      <c r="L204" s="16"/>
      <c r="AA204" s="16"/>
      <c r="AC204" s="21"/>
      <c r="AD204" s="6"/>
      <c r="AG204" s="16"/>
      <c r="AH204" s="1"/>
      <c r="AI204" s="5"/>
      <c r="AJ204" s="11"/>
      <c r="AK204" s="6"/>
      <c r="AP204" s="130"/>
      <c r="AQ204" s="21"/>
      <c r="AR204" s="6"/>
      <c r="AV204" s="16"/>
      <c r="BB204" s="16"/>
    </row>
    <row r="205" spans="6:54" ht="14.25" customHeight="1">
      <c r="F205" s="16"/>
      <c r="L205" s="16"/>
      <c r="AA205" s="16"/>
      <c r="AD205" s="15"/>
      <c r="AG205" s="16"/>
      <c r="AK205" s="15"/>
      <c r="AL205" s="2"/>
      <c r="AM205" s="7">
        <v>103</v>
      </c>
      <c r="AN205" s="18"/>
      <c r="AO205" s="4"/>
      <c r="AP205" s="2"/>
      <c r="AQ205" s="23"/>
      <c r="AV205" s="16"/>
      <c r="BB205" s="16"/>
    </row>
    <row r="206" spans="6:54" ht="14.25" customHeight="1" thickBot="1">
      <c r="F206" s="16"/>
      <c r="L206" s="16"/>
      <c r="AA206" s="14"/>
      <c r="AD206" s="16"/>
      <c r="AG206" s="16"/>
      <c r="AM206" s="8">
        <v>26</v>
      </c>
      <c r="AN206" s="19"/>
      <c r="AO206" s="6"/>
      <c r="AV206" s="16"/>
      <c r="BB206" s="16"/>
    </row>
    <row r="207" spans="6:54" ht="14.25" customHeight="1">
      <c r="F207" s="16"/>
      <c r="L207" s="16"/>
      <c r="Y207" s="22"/>
      <c r="Z207" s="20"/>
      <c r="AA207" s="4"/>
      <c r="AD207" s="16"/>
      <c r="AF207" s="3"/>
      <c r="AG207" s="4"/>
      <c r="AM207" s="13"/>
      <c r="AN207" s="13"/>
      <c r="AO207" s="9"/>
      <c r="AV207" s="130" t="s">
        <v>1</v>
      </c>
      <c r="AW207" s="20"/>
      <c r="AX207" s="4"/>
      <c r="AY207" s="26"/>
      <c r="BB207" s="16"/>
    </row>
    <row r="208" spans="6:54" ht="14.25" customHeight="1" thickBot="1">
      <c r="F208" s="16"/>
      <c r="L208" s="16"/>
      <c r="X208" s="16"/>
      <c r="Z208" s="21">
        <v>46</v>
      </c>
      <c r="AA208" s="6"/>
      <c r="AD208" s="9"/>
      <c r="AE208" s="1"/>
      <c r="AF208" s="5">
        <v>7</v>
      </c>
      <c r="AG208" s="6"/>
      <c r="AV208" s="130"/>
      <c r="AW208" s="21"/>
      <c r="AX208" s="6"/>
      <c r="AY208" s="16"/>
      <c r="BB208" s="16"/>
    </row>
    <row r="209" spans="6:54" ht="14.25" customHeight="1">
      <c r="F209" s="16"/>
      <c r="L209" s="16"/>
      <c r="X209" s="16"/>
      <c r="AD209" s="9"/>
      <c r="AE209" s="9"/>
      <c r="AF209" s="9"/>
      <c r="AG209" s="9"/>
      <c r="AH209" s="9"/>
      <c r="AL209" s="2"/>
      <c r="AM209" s="7">
        <v>23</v>
      </c>
      <c r="AN209" s="18"/>
      <c r="AO209" s="4"/>
      <c r="AP209" s="2"/>
      <c r="AV209" s="16"/>
      <c r="AY209" s="16"/>
      <c r="BB209" s="16"/>
    </row>
    <row r="210" spans="6:54" ht="14.25" customHeight="1" thickBot="1">
      <c r="F210" s="16"/>
      <c r="L210" s="16"/>
      <c r="X210" s="16"/>
      <c r="AD210" s="9"/>
      <c r="AE210" s="9"/>
      <c r="AF210" s="9"/>
      <c r="AG210" s="9"/>
      <c r="AH210" s="9"/>
      <c r="AK210" s="14"/>
      <c r="AM210" s="8">
        <v>106</v>
      </c>
      <c r="AN210" s="19"/>
      <c r="AO210" s="6"/>
      <c r="AQ210" s="23"/>
      <c r="AV210" s="16"/>
      <c r="AY210" s="16"/>
      <c r="BB210" s="16"/>
    </row>
    <row r="211" spans="6:54" ht="14.25" customHeight="1">
      <c r="F211" s="16"/>
      <c r="L211" s="16"/>
      <c r="X211" s="16"/>
      <c r="AD211" s="9"/>
      <c r="AI211" s="3"/>
      <c r="AJ211" s="17"/>
      <c r="AK211" s="4"/>
      <c r="AM211" s="13"/>
      <c r="AN211" s="13"/>
      <c r="AO211" s="9"/>
      <c r="AP211" s="130">
        <f>AP203+1</f>
        <v>27</v>
      </c>
      <c r="AQ211" s="20"/>
      <c r="AR211" s="4"/>
      <c r="AS211" s="26"/>
      <c r="AV211" s="16"/>
      <c r="AY211" s="16"/>
      <c r="BB211" s="16"/>
    </row>
    <row r="212" spans="6:54" ht="14.25" customHeight="1" thickBot="1">
      <c r="F212" s="16"/>
      <c r="L212" s="16"/>
      <c r="X212" s="16"/>
      <c r="AD212" s="9"/>
      <c r="AG212" s="16"/>
      <c r="AH212" s="1"/>
      <c r="AI212" s="5"/>
      <c r="AJ212" s="11"/>
      <c r="AK212" s="6"/>
      <c r="AP212" s="130"/>
      <c r="AQ212" s="21"/>
      <c r="AR212" s="6"/>
      <c r="AT212" s="23"/>
      <c r="AV212" s="16"/>
      <c r="AY212" s="16"/>
      <c r="BB212" s="16"/>
    </row>
    <row r="213" spans="6:54" ht="14.25" customHeight="1">
      <c r="F213" s="16"/>
      <c r="L213" s="16"/>
      <c r="X213" s="16"/>
      <c r="AD213" s="9"/>
      <c r="AG213" s="16"/>
      <c r="AK213" s="15"/>
      <c r="AL213" s="2"/>
      <c r="AM213" s="7">
        <v>87</v>
      </c>
      <c r="AN213" s="18"/>
      <c r="AO213" s="4"/>
      <c r="AP213" s="2"/>
      <c r="AQ213" s="23"/>
      <c r="AT213" s="23"/>
      <c r="AV213" s="16"/>
      <c r="AY213" s="16"/>
      <c r="BB213" s="16"/>
    </row>
    <row r="214" spans="6:54" ht="14.25" customHeight="1" thickBot="1">
      <c r="F214" s="16"/>
      <c r="L214" s="16"/>
      <c r="X214" s="16"/>
      <c r="AD214" s="9"/>
      <c r="AG214" s="16"/>
      <c r="AM214" s="8">
        <v>42</v>
      </c>
      <c r="AN214" s="19"/>
      <c r="AO214" s="6"/>
      <c r="AT214" s="25"/>
      <c r="AV214" s="16"/>
      <c r="AY214" s="16"/>
      <c r="BB214" s="16"/>
    </row>
    <row r="215" spans="6:54" ht="14.25" customHeight="1">
      <c r="F215" s="16"/>
      <c r="L215" s="16"/>
      <c r="V215" s="22"/>
      <c r="W215" s="20"/>
      <c r="X215" s="4"/>
      <c r="AD215" s="9"/>
      <c r="AF215" s="3"/>
      <c r="AG215" s="4"/>
      <c r="AM215" s="13"/>
      <c r="AN215" s="13"/>
      <c r="AO215" s="9"/>
      <c r="AS215" s="130">
        <f>AS199+1</f>
        <v>46</v>
      </c>
      <c r="AT215" s="20"/>
      <c r="AU215" s="4"/>
      <c r="AV215" s="27"/>
      <c r="AY215" s="16"/>
      <c r="BB215" s="16"/>
    </row>
    <row r="216" spans="6:54" ht="14.25" customHeight="1" thickBot="1">
      <c r="F216" s="16"/>
      <c r="L216" s="16"/>
      <c r="U216" s="16"/>
      <c r="W216" s="21"/>
      <c r="X216" s="6"/>
      <c r="AD216" s="16"/>
      <c r="AE216" s="1"/>
      <c r="AF216" s="5">
        <v>6</v>
      </c>
      <c r="AG216" s="6"/>
      <c r="AS216" s="130"/>
      <c r="AT216" s="21"/>
      <c r="AU216" s="6"/>
      <c r="AY216" s="16"/>
      <c r="BB216" s="16"/>
    </row>
    <row r="217" spans="6:54" ht="14.25" customHeight="1">
      <c r="F217" s="16"/>
      <c r="L217" s="16"/>
      <c r="U217" s="16"/>
      <c r="X217" s="16"/>
      <c r="AD217" s="16"/>
      <c r="AE217" s="9"/>
      <c r="AF217" s="9"/>
      <c r="AG217" s="9"/>
      <c r="AH217" s="9"/>
      <c r="AL217" s="2"/>
      <c r="AM217" s="7">
        <v>55</v>
      </c>
      <c r="AN217" s="18"/>
      <c r="AO217" s="4"/>
      <c r="AP217" s="2"/>
      <c r="AT217" s="24"/>
      <c r="AY217" s="16"/>
      <c r="BB217" s="16"/>
    </row>
    <row r="218" spans="6:54" ht="14.25" customHeight="1" thickBot="1">
      <c r="F218" s="16"/>
      <c r="L218" s="16"/>
      <c r="U218" s="16"/>
      <c r="X218" s="16"/>
      <c r="AD218" s="14"/>
      <c r="AE218" s="9"/>
      <c r="AF218" s="9"/>
      <c r="AG218" s="9"/>
      <c r="AH218" s="9"/>
      <c r="AK218" s="14"/>
      <c r="AM218" s="8">
        <v>74</v>
      </c>
      <c r="AN218" s="19"/>
      <c r="AO218" s="6"/>
      <c r="AQ218" s="23"/>
      <c r="AT218" s="23"/>
      <c r="AY218" s="16"/>
      <c r="BB218" s="16"/>
    </row>
    <row r="219" spans="6:54" ht="14.25" customHeight="1">
      <c r="F219" s="16"/>
      <c r="L219" s="16"/>
      <c r="U219" s="16"/>
      <c r="X219" s="16"/>
      <c r="Y219" s="9"/>
      <c r="Z219" s="9"/>
      <c r="AA219" s="9"/>
      <c r="AB219" s="22"/>
      <c r="AC219" s="20"/>
      <c r="AD219" s="4"/>
      <c r="AI219" s="3"/>
      <c r="AJ219" s="17"/>
      <c r="AK219" s="4"/>
      <c r="AM219" s="13"/>
      <c r="AN219" s="13"/>
      <c r="AO219" s="9"/>
      <c r="AP219" s="130">
        <f>AP211+1</f>
        <v>28</v>
      </c>
      <c r="AQ219" s="20"/>
      <c r="AR219" s="4"/>
      <c r="AS219" s="26"/>
      <c r="AT219" s="23"/>
      <c r="AY219" s="16"/>
      <c r="BB219" s="16"/>
    </row>
    <row r="220" spans="6:54" ht="14.25" customHeight="1" thickBot="1">
      <c r="F220" s="16"/>
      <c r="L220" s="16"/>
      <c r="U220" s="16"/>
      <c r="X220" s="16"/>
      <c r="AA220" s="16"/>
      <c r="AC220" s="21"/>
      <c r="AD220" s="6"/>
      <c r="AG220" s="16"/>
      <c r="AH220" s="1"/>
      <c r="AI220" s="5"/>
      <c r="AJ220" s="11"/>
      <c r="AK220" s="6"/>
      <c r="AP220" s="130"/>
      <c r="AQ220" s="21"/>
      <c r="AR220" s="6"/>
      <c r="AY220" s="16"/>
      <c r="BB220" s="16"/>
    </row>
    <row r="221" spans="6:54" ht="14.25" customHeight="1">
      <c r="F221" s="16"/>
      <c r="L221" s="16"/>
      <c r="U221" s="16"/>
      <c r="X221" s="16"/>
      <c r="AA221" s="16"/>
      <c r="AD221" s="15"/>
      <c r="AG221" s="16"/>
      <c r="AK221" s="15"/>
      <c r="AL221" s="2"/>
      <c r="AM221" s="7">
        <v>119</v>
      </c>
      <c r="AN221" s="18"/>
      <c r="AO221" s="4"/>
      <c r="AP221" s="2"/>
      <c r="AQ221" s="23"/>
      <c r="AY221" s="16"/>
      <c r="BB221" s="16"/>
    </row>
    <row r="222" spans="6:54" ht="14.25" customHeight="1" thickBot="1">
      <c r="F222" s="16"/>
      <c r="L222" s="16"/>
      <c r="U222" s="14"/>
      <c r="X222" s="16"/>
      <c r="AA222" s="14"/>
      <c r="AD222" s="16"/>
      <c r="AG222" s="16"/>
      <c r="AM222" s="8">
        <v>10</v>
      </c>
      <c r="AN222" s="19"/>
      <c r="AO222" s="6"/>
      <c r="AY222" s="16"/>
      <c r="BB222" s="16"/>
    </row>
    <row r="223" spans="6:54" ht="14.25" customHeight="1" thickBot="1">
      <c r="F223" s="16"/>
      <c r="L223" s="16"/>
      <c r="S223" s="22"/>
      <c r="T223" s="20"/>
      <c r="U223" s="4"/>
      <c r="X223" s="16"/>
      <c r="Y223" s="22"/>
      <c r="Z223" s="20"/>
      <c r="AA223" s="4"/>
      <c r="AD223" s="16"/>
      <c r="AF223" s="3"/>
      <c r="AG223" s="4"/>
      <c r="AM223" s="13"/>
      <c r="AN223" s="13"/>
      <c r="AO223" s="9"/>
      <c r="AY223" s="136" t="s">
        <v>9</v>
      </c>
      <c r="AZ223" s="20"/>
      <c r="BA223" s="4"/>
      <c r="BB223" s="27"/>
    </row>
    <row r="224" spans="6:53" ht="14.25" customHeight="1" thickBot="1">
      <c r="F224" s="16"/>
      <c r="J224" s="22"/>
      <c r="K224" s="20"/>
      <c r="L224" s="4"/>
      <c r="R224" s="16"/>
      <c r="T224" s="21" t="s">
        <v>6</v>
      </c>
      <c r="U224" s="6"/>
      <c r="Z224" s="21">
        <v>45</v>
      </c>
      <c r="AA224" s="6"/>
      <c r="AD224" s="9"/>
      <c r="AE224" s="1"/>
      <c r="AF224" s="5">
        <v>5</v>
      </c>
      <c r="AG224" s="6"/>
      <c r="AY224" s="136"/>
      <c r="AZ224" s="21"/>
      <c r="BA224" s="6"/>
    </row>
    <row r="225" spans="6:51" ht="14.25" customHeight="1" thickBot="1">
      <c r="F225" s="16"/>
      <c r="I225" s="16"/>
      <c r="K225" s="21"/>
      <c r="L225" s="6"/>
      <c r="R225" s="16"/>
      <c r="AD225" s="9"/>
      <c r="AE225" s="9"/>
      <c r="AF225" s="9"/>
      <c r="AG225" s="9"/>
      <c r="AH225" s="9"/>
      <c r="AL225" s="2"/>
      <c r="AM225" s="7">
        <v>15</v>
      </c>
      <c r="AN225" s="18"/>
      <c r="AO225" s="4"/>
      <c r="AP225" s="2"/>
      <c r="AY225" s="16"/>
    </row>
    <row r="226" spans="6:51" ht="14.25" customHeight="1" thickBot="1">
      <c r="F226" s="16"/>
      <c r="I226" s="16"/>
      <c r="L226" s="16"/>
      <c r="R226" s="16"/>
      <c r="AD226" s="9"/>
      <c r="AE226" s="9"/>
      <c r="AF226" s="9"/>
      <c r="AG226" s="9"/>
      <c r="AH226" s="9"/>
      <c r="AK226" s="14"/>
      <c r="AM226" s="8">
        <v>114</v>
      </c>
      <c r="AN226" s="19"/>
      <c r="AO226" s="6"/>
      <c r="AQ226" s="23"/>
      <c r="AY226" s="16"/>
    </row>
    <row r="227" spans="6:51" ht="14.25" customHeight="1">
      <c r="F227" s="16"/>
      <c r="I227" s="16"/>
      <c r="L227" s="16"/>
      <c r="R227" s="16"/>
      <c r="AD227" s="9"/>
      <c r="AI227" s="3"/>
      <c r="AJ227" s="17"/>
      <c r="AK227" s="4"/>
      <c r="AM227" s="13"/>
      <c r="AN227" s="13"/>
      <c r="AO227" s="9"/>
      <c r="AP227" s="130">
        <f>AP219+1</f>
        <v>29</v>
      </c>
      <c r="AQ227" s="20"/>
      <c r="AR227" s="4"/>
      <c r="AS227" s="26"/>
      <c r="AY227" s="16"/>
    </row>
    <row r="228" spans="6:51" ht="14.25" customHeight="1" thickBot="1">
      <c r="F228" s="16"/>
      <c r="I228" s="16"/>
      <c r="L228" s="16"/>
      <c r="R228" s="16"/>
      <c r="AD228" s="9"/>
      <c r="AG228" s="16"/>
      <c r="AH228" s="1"/>
      <c r="AI228" s="5"/>
      <c r="AJ228" s="11"/>
      <c r="AK228" s="6"/>
      <c r="AP228" s="130"/>
      <c r="AQ228" s="21"/>
      <c r="AR228" s="6"/>
      <c r="AT228" s="23"/>
      <c r="AY228" s="16"/>
    </row>
    <row r="229" spans="6:51" ht="14.25" customHeight="1">
      <c r="F229" s="16"/>
      <c r="I229" s="16"/>
      <c r="L229" s="16"/>
      <c r="R229" s="16"/>
      <c r="AD229" s="9"/>
      <c r="AG229" s="16"/>
      <c r="AK229" s="15"/>
      <c r="AL229" s="2"/>
      <c r="AM229" s="7">
        <v>79</v>
      </c>
      <c r="AN229" s="18"/>
      <c r="AO229" s="4"/>
      <c r="AP229" s="2"/>
      <c r="AQ229" s="23"/>
      <c r="AT229" s="23"/>
      <c r="AY229" s="16"/>
    </row>
    <row r="230" spans="6:51" ht="14.25" customHeight="1" thickBot="1">
      <c r="F230" s="16"/>
      <c r="I230" s="16"/>
      <c r="L230" s="16"/>
      <c r="R230" s="16"/>
      <c r="AD230" s="9"/>
      <c r="AG230" s="16"/>
      <c r="AM230" s="8">
        <v>50</v>
      </c>
      <c r="AN230" s="19"/>
      <c r="AO230" s="6"/>
      <c r="AT230" s="25"/>
      <c r="AY230" s="16"/>
    </row>
    <row r="231" spans="6:51" ht="14.25" customHeight="1">
      <c r="F231" s="16"/>
      <c r="I231" s="16"/>
      <c r="L231" s="16"/>
      <c r="R231" s="16"/>
      <c r="AC231" s="9"/>
      <c r="AD231" s="9"/>
      <c r="AF231" s="3"/>
      <c r="AG231" s="4"/>
      <c r="AM231" s="13"/>
      <c r="AN231" s="13"/>
      <c r="AO231" s="9"/>
      <c r="AS231" s="130">
        <f>AS215+1</f>
        <v>47</v>
      </c>
      <c r="AT231" s="20"/>
      <c r="AU231" s="4"/>
      <c r="AV231" s="26"/>
      <c r="AY231" s="16"/>
    </row>
    <row r="232" spans="6:51" ht="14.25" customHeight="1" thickBot="1">
      <c r="F232" s="16"/>
      <c r="I232" s="16"/>
      <c r="L232" s="16"/>
      <c r="R232" s="16"/>
      <c r="AD232" s="16"/>
      <c r="AE232" s="1"/>
      <c r="AF232" s="5">
        <v>4</v>
      </c>
      <c r="AG232" s="6"/>
      <c r="AS232" s="130"/>
      <c r="AT232" s="21"/>
      <c r="AU232" s="6"/>
      <c r="AV232" s="16"/>
      <c r="AY232" s="16"/>
    </row>
    <row r="233" spans="6:51" ht="14.25" customHeight="1">
      <c r="F233" s="16"/>
      <c r="I233" s="16"/>
      <c r="L233" s="16"/>
      <c r="R233" s="16"/>
      <c r="AD233" s="16"/>
      <c r="AE233" s="9"/>
      <c r="AF233" s="9"/>
      <c r="AG233" s="9"/>
      <c r="AH233" s="9"/>
      <c r="AL233" s="2"/>
      <c r="AM233" s="7">
        <v>47</v>
      </c>
      <c r="AN233" s="18"/>
      <c r="AO233" s="4"/>
      <c r="AP233" s="2"/>
      <c r="AT233" s="24"/>
      <c r="AV233" s="16"/>
      <c r="AY233" s="16"/>
    </row>
    <row r="234" spans="6:51" ht="14.25" customHeight="1" thickBot="1">
      <c r="F234" s="16"/>
      <c r="I234" s="16"/>
      <c r="L234" s="16"/>
      <c r="R234" s="16"/>
      <c r="AD234" s="14"/>
      <c r="AE234" s="9"/>
      <c r="AF234" s="9"/>
      <c r="AG234" s="9"/>
      <c r="AH234" s="9"/>
      <c r="AK234" s="14"/>
      <c r="AM234" s="8">
        <v>82</v>
      </c>
      <c r="AN234" s="19"/>
      <c r="AO234" s="6"/>
      <c r="AQ234" s="23"/>
      <c r="AT234" s="23"/>
      <c r="AV234" s="16"/>
      <c r="AY234" s="16"/>
    </row>
    <row r="235" spans="6:51" ht="14.25" customHeight="1">
      <c r="F235" s="16"/>
      <c r="I235" s="16"/>
      <c r="L235" s="16"/>
      <c r="R235" s="16"/>
      <c r="AB235" s="22"/>
      <c r="AC235" s="20"/>
      <c r="AD235" s="4"/>
      <c r="AI235" s="3"/>
      <c r="AJ235" s="17"/>
      <c r="AK235" s="4"/>
      <c r="AM235" s="13"/>
      <c r="AN235" s="13"/>
      <c r="AO235" s="9"/>
      <c r="AP235" s="130">
        <f>AP227+1</f>
        <v>30</v>
      </c>
      <c r="AQ235" s="20"/>
      <c r="AR235" s="4"/>
      <c r="AS235" s="26"/>
      <c r="AT235" s="23"/>
      <c r="AV235" s="16"/>
      <c r="AY235" s="16"/>
    </row>
    <row r="236" spans="6:51" ht="14.25" customHeight="1" thickBot="1">
      <c r="F236" s="16"/>
      <c r="I236" s="16"/>
      <c r="L236" s="16"/>
      <c r="R236" s="16"/>
      <c r="AA236" s="16"/>
      <c r="AC236" s="21"/>
      <c r="AD236" s="6"/>
      <c r="AG236" s="16"/>
      <c r="AH236" s="1"/>
      <c r="AI236" s="5"/>
      <c r="AJ236" s="11"/>
      <c r="AK236" s="6"/>
      <c r="AP236" s="130"/>
      <c r="AQ236" s="21"/>
      <c r="AR236" s="6"/>
      <c r="AV236" s="16"/>
      <c r="AY236" s="16"/>
    </row>
    <row r="237" spans="6:51" ht="14.25" customHeight="1">
      <c r="F237" s="16"/>
      <c r="I237" s="16"/>
      <c r="L237" s="16"/>
      <c r="R237" s="16"/>
      <c r="AA237" s="16"/>
      <c r="AD237" s="15"/>
      <c r="AG237" s="16"/>
      <c r="AK237" s="15"/>
      <c r="AL237" s="2"/>
      <c r="AM237" s="7">
        <v>111</v>
      </c>
      <c r="AN237" s="18"/>
      <c r="AO237" s="4"/>
      <c r="AP237" s="2"/>
      <c r="AQ237" s="23"/>
      <c r="AV237" s="16"/>
      <c r="AY237" s="16"/>
    </row>
    <row r="238" spans="6:51" ht="14.25" customHeight="1" thickBot="1">
      <c r="F238" s="16"/>
      <c r="I238" s="16"/>
      <c r="L238" s="16"/>
      <c r="R238" s="16"/>
      <c r="AA238" s="14"/>
      <c r="AD238" s="16"/>
      <c r="AG238" s="16"/>
      <c r="AM238" s="8">
        <v>18</v>
      </c>
      <c r="AN238" s="19"/>
      <c r="AO238" s="6"/>
      <c r="AV238" s="16"/>
      <c r="AY238" s="16"/>
    </row>
    <row r="239" spans="6:51" ht="14.25" customHeight="1">
      <c r="F239" s="16"/>
      <c r="I239" s="16"/>
      <c r="L239" s="16"/>
      <c r="P239" s="22"/>
      <c r="Q239" s="20"/>
      <c r="R239" s="4"/>
      <c r="Y239" s="22"/>
      <c r="Z239" s="20"/>
      <c r="AA239" s="4"/>
      <c r="AD239" s="16"/>
      <c r="AF239" s="3"/>
      <c r="AG239" s="4"/>
      <c r="AM239" s="13"/>
      <c r="AN239" s="13"/>
      <c r="AO239" s="9"/>
      <c r="AV239" s="130" t="s">
        <v>0</v>
      </c>
      <c r="AW239" s="20"/>
      <c r="AX239" s="4"/>
      <c r="AY239" s="27"/>
    </row>
    <row r="240" spans="6:50" ht="14.25" customHeight="1" thickBot="1">
      <c r="F240" s="16"/>
      <c r="I240" s="16"/>
      <c r="L240" s="16"/>
      <c r="O240" s="16"/>
      <c r="Q240" s="21"/>
      <c r="R240" s="6"/>
      <c r="X240" s="16"/>
      <c r="Z240" s="21">
        <v>48</v>
      </c>
      <c r="AA240" s="6"/>
      <c r="AD240" s="9"/>
      <c r="AE240" s="1"/>
      <c r="AF240" s="5">
        <v>3</v>
      </c>
      <c r="AG240" s="6"/>
      <c r="AV240" s="130"/>
      <c r="AW240" s="21"/>
      <c r="AX240" s="6"/>
    </row>
    <row r="241" spans="6:48" ht="14.25" customHeight="1">
      <c r="F241" s="16"/>
      <c r="I241" s="16"/>
      <c r="L241" s="16"/>
      <c r="O241" s="16"/>
      <c r="R241" s="16"/>
      <c r="X241" s="16"/>
      <c r="AD241" s="9"/>
      <c r="AE241" s="9"/>
      <c r="AF241" s="9"/>
      <c r="AG241" s="9"/>
      <c r="AH241" s="9"/>
      <c r="AL241" s="2"/>
      <c r="AM241" s="7">
        <v>31</v>
      </c>
      <c r="AN241" s="18"/>
      <c r="AO241" s="4"/>
      <c r="AP241" s="2"/>
      <c r="AV241" s="16"/>
    </row>
    <row r="242" spans="6:48" ht="14.25" customHeight="1" thickBot="1">
      <c r="F242" s="16"/>
      <c r="I242" s="16"/>
      <c r="L242" s="16"/>
      <c r="O242" s="16"/>
      <c r="R242" s="16"/>
      <c r="X242" s="16"/>
      <c r="AD242" s="9"/>
      <c r="AE242" s="9"/>
      <c r="AF242" s="9"/>
      <c r="AG242" s="9"/>
      <c r="AH242" s="9"/>
      <c r="AK242" s="14"/>
      <c r="AM242" s="8">
        <v>98</v>
      </c>
      <c r="AN242" s="19"/>
      <c r="AO242" s="6"/>
      <c r="AQ242" s="23"/>
      <c r="AV242" s="16"/>
    </row>
    <row r="243" spans="6:48" ht="14.25" customHeight="1">
      <c r="F243" s="16"/>
      <c r="I243" s="16"/>
      <c r="L243" s="16"/>
      <c r="O243" s="16"/>
      <c r="R243" s="16"/>
      <c r="X243" s="16"/>
      <c r="AD243" s="9"/>
      <c r="AI243" s="3"/>
      <c r="AJ243" s="17"/>
      <c r="AK243" s="4"/>
      <c r="AM243" s="13"/>
      <c r="AN243" s="13"/>
      <c r="AO243" s="9"/>
      <c r="AP243" s="130">
        <f>AP235+1</f>
        <v>31</v>
      </c>
      <c r="AQ243" s="20"/>
      <c r="AR243" s="4"/>
      <c r="AS243" s="26"/>
      <c r="AV243" s="16"/>
    </row>
    <row r="244" spans="6:48" ht="14.25" customHeight="1" thickBot="1">
      <c r="F244" s="16"/>
      <c r="I244" s="16"/>
      <c r="L244" s="16"/>
      <c r="O244" s="16"/>
      <c r="R244" s="16"/>
      <c r="X244" s="16"/>
      <c r="AD244" s="9"/>
      <c r="AG244" s="16"/>
      <c r="AH244" s="1"/>
      <c r="AI244" s="5"/>
      <c r="AJ244" s="11"/>
      <c r="AK244" s="6"/>
      <c r="AP244" s="130"/>
      <c r="AQ244" s="21"/>
      <c r="AR244" s="6"/>
      <c r="AT244" s="23"/>
      <c r="AV244" s="16"/>
    </row>
    <row r="245" spans="6:48" ht="14.25" customHeight="1">
      <c r="F245" s="16"/>
      <c r="I245" s="16"/>
      <c r="L245" s="16"/>
      <c r="O245" s="16"/>
      <c r="R245" s="16"/>
      <c r="X245" s="16"/>
      <c r="AD245" s="9"/>
      <c r="AG245" s="16"/>
      <c r="AK245" s="15"/>
      <c r="AL245" s="2"/>
      <c r="AM245" s="7">
        <v>95</v>
      </c>
      <c r="AN245" s="18"/>
      <c r="AO245" s="4"/>
      <c r="AP245" s="2"/>
      <c r="AQ245" s="23"/>
      <c r="AT245" s="23"/>
      <c r="AV245" s="16"/>
    </row>
    <row r="246" spans="6:48" ht="14.25" customHeight="1" thickBot="1">
      <c r="F246" s="16"/>
      <c r="I246" s="16"/>
      <c r="L246" s="16"/>
      <c r="O246" s="16"/>
      <c r="R246" s="16"/>
      <c r="X246" s="16"/>
      <c r="AD246" s="9"/>
      <c r="AG246" s="16"/>
      <c r="AM246" s="8">
        <v>34</v>
      </c>
      <c r="AN246" s="19"/>
      <c r="AO246" s="6"/>
      <c r="AT246" s="25"/>
      <c r="AV246" s="16"/>
    </row>
    <row r="247" spans="6:48" ht="14.25" customHeight="1">
      <c r="F247" s="16"/>
      <c r="I247" s="16"/>
      <c r="L247" s="16"/>
      <c r="O247" s="16"/>
      <c r="R247" s="16"/>
      <c r="V247" s="22"/>
      <c r="W247" s="20"/>
      <c r="X247" s="4"/>
      <c r="AD247" s="9"/>
      <c r="AF247" s="3"/>
      <c r="AG247" s="4"/>
      <c r="AM247" s="13"/>
      <c r="AN247" s="13"/>
      <c r="AO247" s="9"/>
      <c r="AS247" s="130">
        <f>AS231+1</f>
        <v>48</v>
      </c>
      <c r="AT247" s="20"/>
      <c r="AU247" s="4"/>
      <c r="AV247" s="27"/>
    </row>
    <row r="248" spans="6:47" ht="14.25" customHeight="1" thickBot="1">
      <c r="F248" s="16"/>
      <c r="I248" s="16"/>
      <c r="L248" s="16"/>
      <c r="O248" s="16"/>
      <c r="R248" s="16"/>
      <c r="U248" s="16"/>
      <c r="W248" s="21"/>
      <c r="X248" s="6"/>
      <c r="AD248" s="16"/>
      <c r="AE248" s="1"/>
      <c r="AF248" s="5">
        <v>2</v>
      </c>
      <c r="AG248" s="6"/>
      <c r="AS248" s="130"/>
      <c r="AT248" s="21"/>
      <c r="AU248" s="6"/>
    </row>
    <row r="249" spans="6:46" ht="14.25" customHeight="1">
      <c r="F249" s="16"/>
      <c r="I249" s="16"/>
      <c r="L249" s="16"/>
      <c r="O249" s="16"/>
      <c r="R249" s="16"/>
      <c r="U249" s="16"/>
      <c r="X249" s="16"/>
      <c r="AD249" s="16"/>
      <c r="AE249" s="9"/>
      <c r="AF249" s="9"/>
      <c r="AG249" s="9"/>
      <c r="AH249" s="9"/>
      <c r="AL249" s="2"/>
      <c r="AM249" s="7">
        <v>63</v>
      </c>
      <c r="AN249" s="18"/>
      <c r="AO249" s="4"/>
      <c r="AP249" s="2"/>
      <c r="AT249" s="24"/>
    </row>
    <row r="250" spans="6:46" ht="14.25" customHeight="1" thickBot="1">
      <c r="F250" s="16"/>
      <c r="I250" s="16"/>
      <c r="L250" s="16"/>
      <c r="O250" s="16"/>
      <c r="R250" s="16"/>
      <c r="U250" s="16"/>
      <c r="X250" s="16"/>
      <c r="AD250" s="14"/>
      <c r="AE250" s="9"/>
      <c r="AF250" s="9"/>
      <c r="AG250" s="9"/>
      <c r="AH250" s="9"/>
      <c r="AK250" s="14"/>
      <c r="AM250" s="8">
        <v>66</v>
      </c>
      <c r="AN250" s="19"/>
      <c r="AO250" s="6"/>
      <c r="AQ250" s="23"/>
      <c r="AT250" s="23"/>
    </row>
    <row r="251" spans="6:46" ht="14.25" customHeight="1">
      <c r="F251" s="16"/>
      <c r="I251" s="16"/>
      <c r="L251" s="16"/>
      <c r="O251" s="16"/>
      <c r="R251" s="16"/>
      <c r="U251" s="16"/>
      <c r="X251" s="16"/>
      <c r="AB251" s="22"/>
      <c r="AC251" s="20"/>
      <c r="AD251" s="4"/>
      <c r="AI251" s="3"/>
      <c r="AJ251" s="17"/>
      <c r="AK251" s="4"/>
      <c r="AM251" s="13"/>
      <c r="AN251" s="13"/>
      <c r="AO251" s="9"/>
      <c r="AP251" s="130">
        <f>AP243+1</f>
        <v>32</v>
      </c>
      <c r="AQ251" s="20"/>
      <c r="AR251" s="4"/>
      <c r="AS251" s="26"/>
      <c r="AT251" s="23"/>
    </row>
    <row r="252" spans="6:44" ht="14.25" customHeight="1" thickBot="1">
      <c r="F252" s="16"/>
      <c r="I252" s="16"/>
      <c r="L252" s="16"/>
      <c r="O252" s="16"/>
      <c r="R252" s="16"/>
      <c r="U252" s="16"/>
      <c r="X252" s="16"/>
      <c r="AA252" s="16"/>
      <c r="AC252" s="21"/>
      <c r="AD252" s="6"/>
      <c r="AG252" s="16"/>
      <c r="AH252" s="1"/>
      <c r="AI252" s="5"/>
      <c r="AJ252" s="11"/>
      <c r="AK252" s="6"/>
      <c r="AP252" s="130"/>
      <c r="AQ252" s="21"/>
      <c r="AR252" s="6"/>
    </row>
    <row r="253" spans="6:43" ht="14.25" customHeight="1">
      <c r="F253" s="16"/>
      <c r="I253" s="16"/>
      <c r="L253" s="16"/>
      <c r="O253" s="16"/>
      <c r="R253" s="16"/>
      <c r="U253" s="16"/>
      <c r="X253" s="16"/>
      <c r="AA253" s="16"/>
      <c r="AD253" s="15"/>
      <c r="AG253" s="16"/>
      <c r="AK253" s="15"/>
      <c r="AL253" s="2"/>
      <c r="AM253" s="7">
        <v>127</v>
      </c>
      <c r="AN253" s="18"/>
      <c r="AO253" s="4"/>
      <c r="AP253" s="2"/>
      <c r="AQ253" s="23"/>
    </row>
    <row r="254" spans="6:41" ht="14.25" customHeight="1" thickBot="1">
      <c r="F254" s="16"/>
      <c r="I254" s="14"/>
      <c r="L254" s="16"/>
      <c r="O254" s="14"/>
      <c r="R254" s="16"/>
      <c r="U254" s="14"/>
      <c r="X254" s="16"/>
      <c r="AA254" s="14"/>
      <c r="AD254" s="16"/>
      <c r="AG254" s="16"/>
      <c r="AM254" s="8">
        <v>2</v>
      </c>
      <c r="AN254" s="19"/>
      <c r="AO254" s="6"/>
    </row>
    <row r="255" spans="6:33" ht="14.25" customHeight="1">
      <c r="F255" s="16"/>
      <c r="G255" s="22"/>
      <c r="H255" s="20"/>
      <c r="I255" s="4"/>
      <c r="L255" s="16"/>
      <c r="M255" s="22"/>
      <c r="N255" s="20"/>
      <c r="O255" s="4"/>
      <c r="R255" s="16"/>
      <c r="S255" s="22"/>
      <c r="T255" s="20"/>
      <c r="U255" s="4"/>
      <c r="X255" s="16"/>
      <c r="Y255" s="22"/>
      <c r="Z255" s="20"/>
      <c r="AA255" s="4"/>
      <c r="AD255" s="16"/>
      <c r="AF255" s="3"/>
      <c r="AG255" s="4"/>
    </row>
    <row r="256" spans="8:33" ht="14.25" customHeight="1" thickBot="1">
      <c r="H256" s="21" t="s">
        <v>12</v>
      </c>
      <c r="I256" s="6"/>
      <c r="N256" s="21" t="s">
        <v>8</v>
      </c>
      <c r="O256" s="6"/>
      <c r="T256" s="21" t="s">
        <v>7</v>
      </c>
      <c r="U256" s="6"/>
      <c r="Z256" s="21">
        <v>47</v>
      </c>
      <c r="AA256" s="6"/>
      <c r="AD256" s="9"/>
      <c r="AE256" s="1"/>
      <c r="AF256" s="5">
        <v>1</v>
      </c>
      <c r="AG256" s="6"/>
    </row>
    <row r="257" spans="30:34" ht="14.25" customHeight="1">
      <c r="AD257" s="9"/>
      <c r="AE257" s="9"/>
      <c r="AF257" s="9"/>
      <c r="AG257" s="9"/>
      <c r="AH257" s="9"/>
    </row>
    <row r="258" spans="30:34" ht="14.25" customHeight="1">
      <c r="AD258" s="9"/>
      <c r="AE258" s="9"/>
      <c r="AF258" s="9"/>
      <c r="AG258" s="9"/>
      <c r="AH258" s="9"/>
    </row>
    <row r="259" spans="30:34" ht="14.25" customHeight="1">
      <c r="AD259" s="9"/>
      <c r="AE259" s="9"/>
      <c r="AF259" s="9"/>
      <c r="AG259" s="9"/>
      <c r="AH259" s="9"/>
    </row>
    <row r="260" spans="30:34" ht="14.25" customHeight="1">
      <c r="AD260" s="9"/>
      <c r="AE260" s="9"/>
      <c r="AF260" s="9"/>
      <c r="AG260" s="9"/>
      <c r="AH260" s="9"/>
    </row>
    <row r="261" spans="30:34" ht="14.25" customHeight="1">
      <c r="AD261" s="9"/>
      <c r="AE261" s="9"/>
      <c r="AF261" s="9"/>
      <c r="AG261" s="9"/>
      <c r="AH261" s="9"/>
    </row>
    <row r="262" spans="30:34" ht="14.25" customHeight="1">
      <c r="AD262" s="9"/>
      <c r="AE262" s="9"/>
      <c r="AF262" s="9"/>
      <c r="AG262" s="9"/>
      <c r="AH262" s="9"/>
    </row>
    <row r="263" spans="30:34" ht="14.25" customHeight="1">
      <c r="AD263" s="9"/>
      <c r="AE263" s="9"/>
      <c r="AF263" s="9"/>
      <c r="AG263" s="9"/>
      <c r="AH263" s="9"/>
    </row>
    <row r="264" spans="30:34" ht="14.25" customHeight="1">
      <c r="AD264" s="9"/>
      <c r="AE264" s="9"/>
      <c r="AF264" s="9"/>
      <c r="AG264" s="9"/>
      <c r="AH264" s="9"/>
    </row>
    <row r="265" spans="30:34" ht="14.25" customHeight="1">
      <c r="AD265" s="9"/>
      <c r="AE265" s="9"/>
      <c r="AF265" s="9"/>
      <c r="AG265" s="9"/>
      <c r="AH265" s="9"/>
    </row>
    <row r="266" spans="30:34" ht="14.25" customHeight="1">
      <c r="AD266" s="9"/>
      <c r="AE266" s="9"/>
      <c r="AF266" s="9"/>
      <c r="AG266" s="9"/>
      <c r="AH266" s="9"/>
    </row>
    <row r="267" spans="30:34" ht="14.25" customHeight="1">
      <c r="AD267" s="9"/>
      <c r="AE267" s="9"/>
      <c r="AF267" s="9"/>
      <c r="AG267" s="9"/>
      <c r="AH267" s="9"/>
    </row>
    <row r="268" spans="30:34" ht="14.25" customHeight="1">
      <c r="AD268" s="9"/>
      <c r="AE268" s="9"/>
      <c r="AF268" s="9"/>
      <c r="AG268" s="9"/>
      <c r="AH268" s="9"/>
    </row>
    <row r="269" spans="30:34" ht="14.25" customHeight="1">
      <c r="AD269" s="9"/>
      <c r="AE269" s="9"/>
      <c r="AF269" s="9"/>
      <c r="AG269" s="9"/>
      <c r="AH269" s="9"/>
    </row>
    <row r="270" spans="30:34" ht="14.25" customHeight="1">
      <c r="AD270" s="9"/>
      <c r="AE270" s="9"/>
      <c r="AF270" s="9"/>
      <c r="AG270" s="9"/>
      <c r="AH270" s="9"/>
    </row>
    <row r="271" spans="30:34" ht="14.25" customHeight="1">
      <c r="AD271" s="9"/>
      <c r="AE271" s="9"/>
      <c r="AF271" s="9"/>
      <c r="AG271" s="9"/>
      <c r="AH271" s="9"/>
    </row>
    <row r="272" spans="30:34" ht="14.25" customHeight="1">
      <c r="AD272" s="9"/>
      <c r="AE272" s="9"/>
      <c r="AF272" s="9"/>
      <c r="AG272" s="9"/>
      <c r="AH272" s="9"/>
    </row>
    <row r="273" spans="30:34" ht="14.25" customHeight="1">
      <c r="AD273" s="9"/>
      <c r="AE273" s="9"/>
      <c r="AF273" s="9"/>
      <c r="AG273" s="9"/>
      <c r="AH273" s="9"/>
    </row>
    <row r="274" spans="30:34" ht="14.25" customHeight="1">
      <c r="AD274" s="9"/>
      <c r="AE274" s="9"/>
      <c r="AF274" s="9"/>
      <c r="AG274" s="9"/>
      <c r="AH274" s="9"/>
    </row>
    <row r="275" spans="30:34" ht="14.25" customHeight="1">
      <c r="AD275" s="9"/>
      <c r="AE275" s="9"/>
      <c r="AF275" s="9"/>
      <c r="AG275" s="9"/>
      <c r="AH275" s="9"/>
    </row>
    <row r="276" spans="30:34" ht="14.25" customHeight="1">
      <c r="AD276" s="9"/>
      <c r="AE276" s="9"/>
      <c r="AF276" s="9"/>
      <c r="AG276" s="9"/>
      <c r="AH276" s="9"/>
    </row>
  </sheetData>
  <sheetProtection/>
  <mergeCells count="69">
    <mergeCell ref="B191:C191"/>
    <mergeCell ref="B197:C197"/>
    <mergeCell ref="B195:C196"/>
    <mergeCell ref="B189:C190"/>
    <mergeCell ref="AP35:AP36"/>
    <mergeCell ref="AP43:AP44"/>
    <mergeCell ref="AP51:AP52"/>
    <mergeCell ref="AP59:AP60"/>
    <mergeCell ref="AP115:AP116"/>
    <mergeCell ref="AP123:AP124"/>
    <mergeCell ref="AP3:AP4"/>
    <mergeCell ref="AP11:AP12"/>
    <mergeCell ref="AP19:AP20"/>
    <mergeCell ref="AP27:AP28"/>
    <mergeCell ref="AP99:AP100"/>
    <mergeCell ref="AP107:AP108"/>
    <mergeCell ref="AP67:AP68"/>
    <mergeCell ref="AP75:AP76"/>
    <mergeCell ref="AP83:AP84"/>
    <mergeCell ref="AP91:AP92"/>
    <mergeCell ref="AP163:AP164"/>
    <mergeCell ref="AP171:AP172"/>
    <mergeCell ref="AP179:AP180"/>
    <mergeCell ref="AP187:AP188"/>
    <mergeCell ref="AP131:AP132"/>
    <mergeCell ref="AP139:AP140"/>
    <mergeCell ref="AP147:AP148"/>
    <mergeCell ref="AP155:AP156"/>
    <mergeCell ref="AP227:AP228"/>
    <mergeCell ref="AP235:AP236"/>
    <mergeCell ref="AP243:AP244"/>
    <mergeCell ref="AP251:AP252"/>
    <mergeCell ref="AP195:AP196"/>
    <mergeCell ref="AP203:AP204"/>
    <mergeCell ref="AP211:AP212"/>
    <mergeCell ref="AP219:AP220"/>
    <mergeCell ref="AS71:AS72"/>
    <mergeCell ref="AS87:AS88"/>
    <mergeCell ref="AS103:AS104"/>
    <mergeCell ref="AS199:AS200"/>
    <mergeCell ref="AS7:AS8"/>
    <mergeCell ref="AS23:AS24"/>
    <mergeCell ref="AS39:AS40"/>
    <mergeCell ref="AS55:AS56"/>
    <mergeCell ref="AS183:AS184"/>
    <mergeCell ref="AS215:AS216"/>
    <mergeCell ref="AS231:AS232"/>
    <mergeCell ref="AS119:AS120"/>
    <mergeCell ref="AS135:AS136"/>
    <mergeCell ref="AS151:AS152"/>
    <mergeCell ref="AS167:AS168"/>
    <mergeCell ref="AY223:AY224"/>
    <mergeCell ref="AS247:AS248"/>
    <mergeCell ref="AV15:AV16"/>
    <mergeCell ref="AV47:AV48"/>
    <mergeCell ref="AV79:AV80"/>
    <mergeCell ref="AV111:AV112"/>
    <mergeCell ref="AV143:AV144"/>
    <mergeCell ref="AV175:AV176"/>
    <mergeCell ref="AV207:AV208"/>
    <mergeCell ref="AV239:AV240"/>
    <mergeCell ref="BB191:BB192"/>
    <mergeCell ref="BB63:BB64"/>
    <mergeCell ref="BE125:BE126"/>
    <mergeCell ref="BI123:BJ124"/>
    <mergeCell ref="BI125:BJ125"/>
    <mergeCell ref="AY31:AY32"/>
    <mergeCell ref="AY95:AY96"/>
    <mergeCell ref="AY159:AY160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D83"/>
  <sheetViews>
    <sheetView showGridLines="0" zoomScalePageLayoutView="0" workbookViewId="0" topLeftCell="C46">
      <selection activeCell="D66" sqref="D66"/>
    </sheetView>
  </sheetViews>
  <sheetFormatPr defaultColWidth="8.796875" defaultRowHeight="14.25"/>
  <cols>
    <col min="4" max="4" width="25.8984375" style="29" customWidth="1"/>
  </cols>
  <sheetData>
    <row r="2" spans="3:4" ht="18">
      <c r="C2" s="120" t="s">
        <v>37</v>
      </c>
      <c r="D2" s="120" t="s">
        <v>38</v>
      </c>
    </row>
    <row r="3" spans="3:4" ht="14.25" customHeight="1">
      <c r="C3" s="80"/>
      <c r="D3" s="80"/>
    </row>
    <row r="4" spans="3:4" ht="15">
      <c r="C4" s="118">
        <v>1</v>
      </c>
      <c r="D4" s="121" t="s">
        <v>94</v>
      </c>
    </row>
    <row r="5" spans="3:4" ht="15">
      <c r="C5" s="119">
        <v>2</v>
      </c>
      <c r="D5" s="122" t="s">
        <v>119</v>
      </c>
    </row>
    <row r="6" spans="3:4" ht="15">
      <c r="C6" s="118">
        <v>3</v>
      </c>
      <c r="D6" s="121" t="s">
        <v>129</v>
      </c>
    </row>
    <row r="7" spans="3:4" ht="15">
      <c r="C7" s="119">
        <v>4</v>
      </c>
      <c r="D7" s="122" t="s">
        <v>107</v>
      </c>
    </row>
    <row r="8" spans="3:4" ht="15">
      <c r="C8" s="118">
        <v>5</v>
      </c>
      <c r="D8" s="121" t="s">
        <v>116</v>
      </c>
    </row>
    <row r="9" spans="3:4" ht="15">
      <c r="C9" s="119">
        <v>6</v>
      </c>
      <c r="D9" s="122" t="s">
        <v>100</v>
      </c>
    </row>
    <row r="10" spans="3:4" ht="15">
      <c r="C10" s="118">
        <v>7</v>
      </c>
      <c r="D10" s="121" t="s">
        <v>106</v>
      </c>
    </row>
    <row r="11" spans="3:4" ht="15">
      <c r="C11" s="119">
        <v>8</v>
      </c>
      <c r="D11" s="122" t="s">
        <v>108</v>
      </c>
    </row>
    <row r="12" spans="3:4" ht="15">
      <c r="C12" s="118">
        <v>9</v>
      </c>
      <c r="D12" s="121" t="s">
        <v>115</v>
      </c>
    </row>
    <row r="13" spans="3:4" ht="15">
      <c r="C13" s="119">
        <v>10</v>
      </c>
      <c r="D13" s="123" t="s">
        <v>112</v>
      </c>
    </row>
    <row r="14" spans="3:4" ht="15">
      <c r="C14" s="118">
        <v>11</v>
      </c>
      <c r="D14" s="124" t="s">
        <v>113</v>
      </c>
    </row>
    <row r="15" spans="3:4" ht="15">
      <c r="C15" s="119">
        <v>12</v>
      </c>
      <c r="D15" s="123" t="s">
        <v>121</v>
      </c>
    </row>
    <row r="16" spans="3:4" ht="15">
      <c r="C16" s="118">
        <v>13</v>
      </c>
      <c r="D16" s="124" t="s">
        <v>74</v>
      </c>
    </row>
    <row r="17" spans="3:4" ht="15">
      <c r="C17" s="119">
        <v>14</v>
      </c>
      <c r="D17" s="123" t="s">
        <v>96</v>
      </c>
    </row>
    <row r="18" spans="3:4" ht="15">
      <c r="C18" s="118">
        <v>15</v>
      </c>
      <c r="D18" s="124" t="s">
        <v>135</v>
      </c>
    </row>
    <row r="19" spans="3:4" ht="15">
      <c r="C19" s="119">
        <v>16</v>
      </c>
      <c r="D19" s="123" t="s">
        <v>97</v>
      </c>
    </row>
    <row r="20" spans="3:4" ht="15">
      <c r="C20" s="118">
        <v>17</v>
      </c>
      <c r="D20" s="124" t="s">
        <v>99</v>
      </c>
    </row>
    <row r="21" spans="3:4" ht="15">
      <c r="C21" s="119">
        <v>18</v>
      </c>
      <c r="D21" s="123" t="s">
        <v>131</v>
      </c>
    </row>
    <row r="22" spans="3:4" ht="15">
      <c r="C22" s="118">
        <v>19</v>
      </c>
      <c r="D22" s="121" t="s">
        <v>84</v>
      </c>
    </row>
    <row r="23" spans="3:4" ht="15">
      <c r="C23" s="119">
        <v>20</v>
      </c>
      <c r="D23" s="122" t="s">
        <v>111</v>
      </c>
    </row>
    <row r="24" spans="3:4" ht="15">
      <c r="C24" s="118">
        <v>21</v>
      </c>
      <c r="D24" s="121" t="s">
        <v>76</v>
      </c>
    </row>
    <row r="25" spans="3:4" ht="15">
      <c r="C25" s="119">
        <v>22</v>
      </c>
      <c r="D25" s="122" t="s">
        <v>125</v>
      </c>
    </row>
    <row r="26" spans="3:4" ht="15">
      <c r="C26" s="118">
        <v>23</v>
      </c>
      <c r="D26" s="121" t="s">
        <v>87</v>
      </c>
    </row>
    <row r="27" spans="3:4" ht="15">
      <c r="C27" s="119">
        <v>24</v>
      </c>
      <c r="D27" s="122" t="s">
        <v>77</v>
      </c>
    </row>
    <row r="28" spans="3:4" ht="15">
      <c r="C28" s="118">
        <v>25</v>
      </c>
      <c r="D28" s="121" t="s">
        <v>122</v>
      </c>
    </row>
    <row r="29" spans="3:4" ht="15">
      <c r="C29" s="119">
        <v>26</v>
      </c>
      <c r="D29" s="122" t="s">
        <v>109</v>
      </c>
    </row>
    <row r="30" spans="3:4" ht="15">
      <c r="C30" s="118">
        <v>27</v>
      </c>
      <c r="D30" s="121" t="s">
        <v>120</v>
      </c>
    </row>
    <row r="31" spans="3:4" ht="15">
      <c r="C31" s="119">
        <v>28</v>
      </c>
      <c r="D31" s="123" t="s">
        <v>130</v>
      </c>
    </row>
    <row r="32" spans="3:4" ht="15">
      <c r="C32" s="118">
        <v>29</v>
      </c>
      <c r="D32" s="124" t="s">
        <v>126</v>
      </c>
    </row>
    <row r="33" spans="3:4" ht="15">
      <c r="C33" s="119">
        <v>30</v>
      </c>
      <c r="D33" s="123" t="s">
        <v>134</v>
      </c>
    </row>
    <row r="34" spans="3:4" ht="15">
      <c r="C34" s="118">
        <v>31</v>
      </c>
      <c r="D34" s="124" t="s">
        <v>89</v>
      </c>
    </row>
    <row r="35" spans="3:4" ht="15">
      <c r="C35" s="119">
        <v>32</v>
      </c>
      <c r="D35" s="123" t="s">
        <v>85</v>
      </c>
    </row>
    <row r="36" spans="3:4" ht="15">
      <c r="C36" s="118">
        <v>33</v>
      </c>
      <c r="D36" s="124" t="s">
        <v>93</v>
      </c>
    </row>
    <row r="37" spans="3:4" ht="15">
      <c r="C37" s="119">
        <v>34</v>
      </c>
      <c r="D37" s="123" t="s">
        <v>83</v>
      </c>
    </row>
    <row r="38" spans="3:4" ht="15">
      <c r="C38" s="118">
        <v>35</v>
      </c>
      <c r="D38" s="124" t="s">
        <v>91</v>
      </c>
    </row>
    <row r="39" spans="3:4" ht="15">
      <c r="C39" s="119">
        <v>36</v>
      </c>
      <c r="D39" s="123" t="s">
        <v>82</v>
      </c>
    </row>
    <row r="40" spans="3:4" ht="15">
      <c r="C40" s="118">
        <v>37</v>
      </c>
      <c r="D40" s="121" t="s">
        <v>86</v>
      </c>
    </row>
    <row r="41" spans="3:4" ht="15">
      <c r="C41" s="119">
        <v>38</v>
      </c>
      <c r="D41" s="122" t="s">
        <v>123</v>
      </c>
    </row>
    <row r="42" spans="3:4" ht="15">
      <c r="C42" s="118">
        <v>39</v>
      </c>
      <c r="D42" s="121" t="s">
        <v>117</v>
      </c>
    </row>
    <row r="43" spans="3:4" ht="15">
      <c r="C43" s="119">
        <v>40</v>
      </c>
      <c r="D43" s="123" t="s">
        <v>75</v>
      </c>
    </row>
    <row r="44" spans="3:4" ht="15">
      <c r="C44" s="118">
        <v>41</v>
      </c>
      <c r="D44" s="124" t="s">
        <v>88</v>
      </c>
    </row>
    <row r="45" spans="3:4" ht="15">
      <c r="C45" s="119">
        <v>42</v>
      </c>
      <c r="D45" s="123" t="s">
        <v>103</v>
      </c>
    </row>
    <row r="46" spans="3:4" ht="15">
      <c r="C46" s="118">
        <v>43</v>
      </c>
      <c r="D46" s="124" t="s">
        <v>80</v>
      </c>
    </row>
    <row r="47" spans="3:4" ht="15">
      <c r="C47" s="119">
        <v>44</v>
      </c>
      <c r="D47" s="123" t="s">
        <v>114</v>
      </c>
    </row>
    <row r="48" spans="3:4" ht="15">
      <c r="C48" s="118">
        <v>45</v>
      </c>
      <c r="D48" s="124" t="s">
        <v>95</v>
      </c>
    </row>
    <row r="49" spans="3:4" ht="15">
      <c r="C49" s="119">
        <v>46</v>
      </c>
      <c r="D49" s="123" t="s">
        <v>81</v>
      </c>
    </row>
    <row r="50" spans="3:4" ht="15">
      <c r="C50" s="118">
        <v>47</v>
      </c>
      <c r="D50" s="124" t="s">
        <v>90</v>
      </c>
    </row>
    <row r="51" spans="3:4" ht="15">
      <c r="C51" s="119">
        <v>48</v>
      </c>
      <c r="D51" s="123" t="s">
        <v>101</v>
      </c>
    </row>
    <row r="52" spans="3:4" ht="15">
      <c r="C52" s="118">
        <v>49</v>
      </c>
      <c r="D52" s="124" t="s">
        <v>127</v>
      </c>
    </row>
    <row r="53" spans="3:4" ht="15">
      <c r="C53" s="119">
        <v>50</v>
      </c>
      <c r="D53" s="123" t="s">
        <v>124</v>
      </c>
    </row>
    <row r="54" spans="3:4" ht="15">
      <c r="C54" s="118">
        <v>51</v>
      </c>
      <c r="D54" s="124" t="s">
        <v>133</v>
      </c>
    </row>
    <row r="55" spans="3:4" ht="15">
      <c r="C55" s="119">
        <v>52</v>
      </c>
      <c r="D55" s="123" t="s">
        <v>105</v>
      </c>
    </row>
    <row r="56" spans="3:4" ht="15">
      <c r="C56" s="118">
        <v>53</v>
      </c>
      <c r="D56" s="124" t="s">
        <v>102</v>
      </c>
    </row>
    <row r="57" spans="3:4" ht="15">
      <c r="C57" s="119">
        <v>54</v>
      </c>
      <c r="D57" s="123" t="s">
        <v>132</v>
      </c>
    </row>
    <row r="58" spans="3:4" ht="15">
      <c r="C58" s="118">
        <v>55</v>
      </c>
      <c r="D58" s="124" t="s">
        <v>79</v>
      </c>
    </row>
    <row r="59" spans="3:4" ht="15">
      <c r="C59" s="119">
        <v>56</v>
      </c>
      <c r="D59" s="123" t="s">
        <v>104</v>
      </c>
    </row>
    <row r="60" spans="3:4" ht="15">
      <c r="C60" s="118">
        <v>57</v>
      </c>
      <c r="D60" s="124" t="s">
        <v>110</v>
      </c>
    </row>
    <row r="61" spans="3:4" ht="15">
      <c r="C61" s="119">
        <v>58</v>
      </c>
      <c r="D61" s="123" t="s">
        <v>73</v>
      </c>
    </row>
    <row r="62" spans="3:4" ht="15">
      <c r="C62" s="118">
        <v>59</v>
      </c>
      <c r="D62" s="124" t="s">
        <v>98</v>
      </c>
    </row>
    <row r="63" spans="3:4" ht="15">
      <c r="C63" s="119">
        <v>60</v>
      </c>
      <c r="D63" s="123" t="s">
        <v>92</v>
      </c>
    </row>
    <row r="64" spans="3:4" ht="15">
      <c r="C64" s="118">
        <v>61</v>
      </c>
      <c r="D64" s="124" t="s">
        <v>118</v>
      </c>
    </row>
    <row r="65" spans="3:4" ht="15">
      <c r="C65" s="119">
        <v>62</v>
      </c>
      <c r="D65" s="123" t="s">
        <v>136</v>
      </c>
    </row>
    <row r="66" spans="3:4" ht="15">
      <c r="C66" s="118">
        <v>63</v>
      </c>
      <c r="D66" s="124" t="s">
        <v>78</v>
      </c>
    </row>
    <row r="67" spans="3:4" ht="15">
      <c r="C67" s="119">
        <v>64</v>
      </c>
      <c r="D67" s="123" t="s">
        <v>128</v>
      </c>
    </row>
    <row r="72" ht="14.25">
      <c r="C72" s="75"/>
    </row>
    <row r="80" ht="14.25">
      <c r="C80" s="106"/>
    </row>
    <row r="83" ht="14.25">
      <c r="C83" s="106"/>
    </row>
  </sheetData>
  <sheetProtection/>
  <conditionalFormatting sqref="C4:C67">
    <cfRule type="containsText" priority="1" dxfId="0" operator="containsText" stopIfTrue="1" text="N">
      <formula>NOT(ISERROR(SEARCH("N",C4)))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BY284"/>
  <sheetViews>
    <sheetView showGridLines="0" zoomScale="60" zoomScaleNormal="60" zoomScalePageLayoutView="0" workbookViewId="0" topLeftCell="L119">
      <selection activeCell="AW134" sqref="AW134"/>
    </sheetView>
  </sheetViews>
  <sheetFormatPr defaultColWidth="8.796875" defaultRowHeight="14.25"/>
  <cols>
    <col min="1" max="7" width="9" style="30" customWidth="1"/>
    <col min="8" max="8" width="4.59765625" style="30" customWidth="1"/>
    <col min="9" max="9" width="20.59765625" style="30" customWidth="1"/>
    <col min="10" max="10" width="4.59765625" style="30" customWidth="1"/>
    <col min="11" max="11" width="9" style="30" customWidth="1"/>
    <col min="12" max="12" width="4.59765625" style="60" customWidth="1"/>
    <col min="13" max="13" width="20.59765625" style="30" customWidth="1"/>
    <col min="14" max="14" width="4.59765625" style="30" customWidth="1"/>
    <col min="15" max="15" width="9" style="60" customWidth="1"/>
    <col min="16" max="16" width="4.59765625" style="30" customWidth="1"/>
    <col min="17" max="17" width="20.59765625" style="30" customWidth="1"/>
    <col min="18" max="18" width="4.59765625" style="30" customWidth="1"/>
    <col min="19" max="19" width="9" style="30" customWidth="1"/>
    <col min="20" max="20" width="4.59765625" style="60" customWidth="1"/>
    <col min="21" max="21" width="20.59765625" style="30" customWidth="1"/>
    <col min="22" max="22" width="4.59765625" style="30" customWidth="1"/>
    <col min="23" max="23" width="9" style="60" customWidth="1"/>
    <col min="24" max="24" width="4.59765625" style="30" customWidth="1"/>
    <col min="25" max="25" width="20.59765625" style="30" customWidth="1"/>
    <col min="26" max="26" width="4.59765625" style="30" customWidth="1"/>
    <col min="27" max="27" width="9" style="30" customWidth="1"/>
    <col min="28" max="28" width="4.59765625" style="60" customWidth="1"/>
    <col min="29" max="29" width="20.59765625" style="30" customWidth="1"/>
    <col min="30" max="30" width="4.59765625" style="30" customWidth="1"/>
    <col min="31" max="31" width="9" style="60" customWidth="1"/>
    <col min="32" max="32" width="4.59765625" style="30" customWidth="1"/>
    <col min="33" max="33" width="20.59765625" style="30" customWidth="1"/>
    <col min="34" max="34" width="4.59765625" style="30" customWidth="1"/>
    <col min="35" max="35" width="9" style="30" customWidth="1"/>
    <col min="36" max="36" width="4.59765625" style="60" customWidth="1"/>
    <col min="37" max="37" width="20.59765625" style="30" customWidth="1"/>
    <col min="38" max="38" width="4.59765625" style="30" customWidth="1"/>
    <col min="39" max="39" width="9" style="60" customWidth="1"/>
    <col min="40" max="40" width="4.59765625" style="30" customWidth="1"/>
    <col min="41" max="41" width="20.59765625" style="30" customWidth="1"/>
    <col min="42" max="42" width="4.59765625" style="30" customWidth="1"/>
    <col min="43" max="43" width="9" style="30" customWidth="1"/>
    <col min="44" max="44" width="4.59765625" style="60" customWidth="1"/>
    <col min="45" max="45" width="20.59765625" style="30" customWidth="1"/>
    <col min="46" max="46" width="4.59765625" style="30" customWidth="1"/>
    <col min="47" max="47" width="9" style="30" customWidth="1"/>
    <col min="48" max="48" width="4.59765625" style="60" customWidth="1"/>
    <col min="49" max="49" width="20.59765625" style="30" customWidth="1"/>
    <col min="50" max="50" width="4.59765625" style="30" customWidth="1"/>
    <col min="51" max="51" width="9" style="30" customWidth="1"/>
    <col min="52" max="52" width="4.59765625" style="60" customWidth="1"/>
    <col min="53" max="53" width="20.59765625" style="30" customWidth="1"/>
    <col min="54" max="54" width="4.59765625" style="30" customWidth="1"/>
    <col min="55" max="55" width="9" style="30" customWidth="1"/>
    <col min="56" max="56" width="4.69921875" style="64" customWidth="1"/>
    <col min="57" max="57" width="20.59765625" style="34" customWidth="1"/>
    <col min="58" max="58" width="4.59765625" style="34" customWidth="1"/>
    <col min="59" max="59" width="9" style="34" customWidth="1"/>
    <col min="60" max="60" width="4.59765625" style="34" customWidth="1"/>
    <col min="61" max="61" width="20.59765625" style="34" customWidth="1"/>
    <col min="62" max="62" width="4.59765625" style="34" customWidth="1"/>
    <col min="63" max="63" width="9" style="34" customWidth="1"/>
    <col min="64" max="64" width="4.59765625" style="64" customWidth="1"/>
    <col min="65" max="65" width="20.59765625" style="34" customWidth="1"/>
    <col min="66" max="66" width="4.59765625" style="30" customWidth="1"/>
    <col min="67" max="67" width="9" style="30" customWidth="1"/>
    <col min="68" max="68" width="4.59765625" style="60" customWidth="1"/>
    <col min="69" max="69" width="20.59765625" style="30" customWidth="1"/>
    <col min="70" max="70" width="4.59765625" style="30" customWidth="1"/>
    <col min="71" max="72" width="9" style="30" customWidth="1"/>
    <col min="73" max="73" width="4.59765625" style="30" customWidth="1"/>
    <col min="74" max="74" width="20.59765625" style="30" customWidth="1"/>
    <col min="75" max="75" width="4.59765625" style="30" customWidth="1"/>
    <col min="76" max="16384" width="9" style="30" customWidth="1"/>
  </cols>
  <sheetData>
    <row r="1" spans="48:50" ht="14.25" customHeight="1">
      <c r="AV1" s="65">
        <v>1</v>
      </c>
      <c r="AW1" s="32" t="str">
        <f>VLOOKUP(Diagram!$AV1,'Lista uczestników'!$C$4:$D$67,2)</f>
        <v>Chlewicki Grzegorz</v>
      </c>
      <c r="AX1" s="33">
        <f>'Zawody '!$H5</f>
        <v>2</v>
      </c>
    </row>
    <row r="2" spans="46:53" ht="14.25" customHeight="1" thickBot="1">
      <c r="AT2" s="35"/>
      <c r="AU2" s="36"/>
      <c r="AV2" s="66">
        <v>64</v>
      </c>
      <c r="AW2" s="38" t="str">
        <f>VLOOKUP(Diagram!$AV2,'Lista uczestników'!$C$4:$D$67,2)</f>
        <v>Zakreta Łukasz</v>
      </c>
      <c r="AX2" s="39">
        <f>'Zawody '!$H6</f>
        <v>0</v>
      </c>
      <c r="AY2" s="36"/>
      <c r="AZ2" s="61"/>
      <c r="BA2" s="34"/>
    </row>
    <row r="3" spans="44:55" ht="14.25" customHeight="1">
      <c r="AR3" s="65">
        <v>1</v>
      </c>
      <c r="AS3" s="32" t="str">
        <f>IF(SUM($AX1:$AX2)&gt;0,IF($AX1&lt;$AX2,$AW1,$AW2),"----------")</f>
        <v>Zakreta Łukasz</v>
      </c>
      <c r="AT3" s="33">
        <f>VLOOKUP(AR3,'Zawody '!$C$107:$E$153,3)</f>
        <v>0</v>
      </c>
      <c r="AV3" s="67"/>
      <c r="AW3" s="40"/>
      <c r="AX3" s="34"/>
      <c r="AY3" s="143" t="s">
        <v>7</v>
      </c>
      <c r="AZ3" s="62">
        <v>1</v>
      </c>
      <c r="BA3" s="32" t="str">
        <f>IF(SUM($AX1:$AX2)&gt;0,IF($AX1&gt;$AX2,$AW1,$AW2),"----------")</f>
        <v>Chlewicki Grzegorz</v>
      </c>
      <c r="BB3" s="33">
        <f>VLOOKUP(AZ3,'Zawody '!$I$107:$K$153,3)</f>
        <v>3</v>
      </c>
      <c r="BC3" s="42"/>
    </row>
    <row r="4" spans="42:56" ht="14.25" customHeight="1" thickBot="1">
      <c r="AP4" s="43"/>
      <c r="AQ4" s="36"/>
      <c r="AR4" s="66">
        <f>AR3+1</f>
        <v>2</v>
      </c>
      <c r="AS4" s="38" t="str">
        <f>IF(SUM($AX5:$AX6)&gt;0,IF($AX5&lt;$AX6,$AW5,$AW6),"----------")</f>
        <v>Kaźmierczak Mateusz</v>
      </c>
      <c r="AT4" s="39">
        <f>VLOOKUP(AR4,'Zawody '!$C$107:$E$153,3)</f>
        <v>2</v>
      </c>
      <c r="AU4" s="34"/>
      <c r="AV4" s="71"/>
      <c r="AW4" s="38"/>
      <c r="AX4" s="44"/>
      <c r="AY4" s="143"/>
      <c r="AZ4" s="63">
        <f>AZ3+1</f>
        <v>2</v>
      </c>
      <c r="BA4" s="38" t="str">
        <f>IF(SUM($AX5:$AX6)&gt;0,IF($AX5&gt;$AX6,$AW5,$AW6),"----------")</f>
        <v>Kamiński Ireneusz</v>
      </c>
      <c r="BB4" s="39">
        <f>VLOOKUP(AZ4,'Zawody '!$I$107:$K$153,3)</f>
        <v>0</v>
      </c>
      <c r="BD4" s="61"/>
    </row>
    <row r="5" spans="42:56" ht="14.25" customHeight="1">
      <c r="AP5" s="43"/>
      <c r="AT5" s="46"/>
      <c r="AV5" s="65">
        <v>33</v>
      </c>
      <c r="AW5" s="32" t="str">
        <f>VLOOKUP(Diagram!$AV5,'Lista uczestników'!$C$4:$D$67,2)</f>
        <v>Kamiński Ireneusz</v>
      </c>
      <c r="AX5" s="33">
        <f>'Zawody '!$H8</f>
        <v>2</v>
      </c>
      <c r="AZ5" s="61"/>
      <c r="BA5" s="34"/>
      <c r="BD5" s="61"/>
    </row>
    <row r="6" spans="42:56" ht="14.25" customHeight="1" thickBot="1">
      <c r="AP6" s="43"/>
      <c r="AU6" s="36"/>
      <c r="AV6" s="66">
        <v>32</v>
      </c>
      <c r="AW6" s="38" t="str">
        <f>VLOOKUP(Diagram!$AV6,'Lista uczestników'!$C$4:$D$67,2)</f>
        <v>Kaźmierczak Mateusz</v>
      </c>
      <c r="AX6" s="39">
        <f>'Zawody '!$H9</f>
        <v>0</v>
      </c>
      <c r="AY6" s="36"/>
      <c r="BD6" s="127"/>
    </row>
    <row r="7" spans="39:59" ht="14.25" customHeight="1">
      <c r="AM7" s="60">
        <v>1</v>
      </c>
      <c r="AN7" s="31"/>
      <c r="AO7" s="32" t="str">
        <f>IF(SUM($AT3:$AT4)&gt;0,IF($AT3&gt;$AT4,$AS3,$AS4),"----------")</f>
        <v>Kaźmierczak Mateusz</v>
      </c>
      <c r="AP7" s="33">
        <f>VLOOKUP(AM7,'Zawody '!$F$160:$H$206,3)</f>
        <v>2</v>
      </c>
      <c r="AU7" s="34"/>
      <c r="AV7" s="67"/>
      <c r="AW7" s="40"/>
      <c r="AX7" s="34"/>
      <c r="AY7" s="34"/>
      <c r="BC7" s="143" t="s">
        <v>21</v>
      </c>
      <c r="BD7" s="62">
        <v>1</v>
      </c>
      <c r="BE7" s="32" t="str">
        <f>IF(SUM($BB3:$BB4)&gt;0,IF($BB3&gt;$BB4,$BA3,$BA4),"----------")</f>
        <v>Chlewicki Grzegorz</v>
      </c>
      <c r="BF7" s="33">
        <f>VLOOKUP(BD7,'Zawody '!$F$213:$H$235,3)</f>
        <v>3</v>
      </c>
      <c r="BG7" s="42"/>
    </row>
    <row r="8" spans="38:59" ht="14.25" customHeight="1" thickBot="1">
      <c r="AL8" s="43"/>
      <c r="AM8" s="125">
        <v>2</v>
      </c>
      <c r="AN8" s="37" t="s">
        <v>19</v>
      </c>
      <c r="AO8" s="38" t="str">
        <f>IF(SUM($BB123:$BB124)&gt;0,IF($BB123&lt;$BB124,$BA123,$BA124),"----------")</f>
        <v>Grudzka Albert </v>
      </c>
      <c r="AP8" s="39">
        <f>VLOOKUP(AM8,'Zawody '!$F$160:$H$206,3)</f>
        <v>0</v>
      </c>
      <c r="AU8" s="34"/>
      <c r="AV8" s="67"/>
      <c r="AW8" s="40"/>
      <c r="AX8" s="34"/>
      <c r="BC8" s="143"/>
      <c r="BD8" s="63">
        <f>BD7+1</f>
        <v>2</v>
      </c>
      <c r="BE8" s="38" t="str">
        <f>IF(SUM($BB11:$BB12)&gt;0,IF($BB11&gt;$BB12,$BA11,$BA12),"----------")</f>
        <v>Kamiński Wojciech</v>
      </c>
      <c r="BF8" s="39">
        <f>VLOOKUP(BD8,'Zawody '!$F$213:$H$235,3)</f>
        <v>0</v>
      </c>
      <c r="BG8" s="43"/>
    </row>
    <row r="9" spans="38:59" ht="14.25" customHeight="1">
      <c r="AL9" s="43"/>
      <c r="AM9" s="64"/>
      <c r="AN9" s="34"/>
      <c r="AO9" s="34"/>
      <c r="AP9" s="34"/>
      <c r="AQ9" s="34"/>
      <c r="AV9" s="65">
        <v>17</v>
      </c>
      <c r="AW9" s="32" t="str">
        <f>VLOOKUP(Diagram!$AV9,'Lista uczestników'!$C$4:$D$67,2)</f>
        <v>Caruk Mateusz</v>
      </c>
      <c r="AX9" s="33">
        <f>'Zawody '!$H11</f>
        <v>0</v>
      </c>
      <c r="BC9" s="34"/>
      <c r="BD9" s="128"/>
      <c r="BG9" s="43"/>
    </row>
    <row r="10" spans="38:59" ht="14.25" customHeight="1" thickBot="1">
      <c r="AL10" s="35"/>
      <c r="AM10" s="64"/>
      <c r="AN10" s="34"/>
      <c r="AO10" s="34"/>
      <c r="AP10" s="34"/>
      <c r="AQ10" s="34"/>
      <c r="AT10" s="35"/>
      <c r="AU10" s="36"/>
      <c r="AV10" s="66">
        <v>48</v>
      </c>
      <c r="AW10" s="38" t="str">
        <f>VLOOKUP(Diagram!$AV10,'Lista uczestników'!$C$4:$D$67,2)</f>
        <v>Wawrzyniak Łukasz</v>
      </c>
      <c r="AX10" s="39">
        <f>'Zawody '!$H12</f>
        <v>2</v>
      </c>
      <c r="AY10" s="36"/>
      <c r="AZ10" s="61"/>
      <c r="BA10" s="34"/>
      <c r="BC10" s="34"/>
      <c r="BD10" s="61"/>
      <c r="BG10" s="43"/>
    </row>
    <row r="11" spans="35:59" ht="14.25" customHeight="1">
      <c r="AI11" s="47"/>
      <c r="AJ11" s="62">
        <v>1</v>
      </c>
      <c r="AK11" s="32" t="str">
        <f>IF(SUM($AP7:$AP8)&gt;0,IF($AP7&gt;$AP8,$AO7,$AO8),"----------")</f>
        <v>Kaźmierczak Mateusz</v>
      </c>
      <c r="AL11" s="33">
        <f>VLOOKUP(AJ11,'Zawody '!$F$242:$H$264,3)</f>
        <v>1</v>
      </c>
      <c r="AR11" s="65">
        <f>AR4+1</f>
        <v>3</v>
      </c>
      <c r="AS11" s="32" t="str">
        <f>IF(SUM($AX9:$AX10)&gt;0,IF($AX9&lt;$AX10,$AW9,$AW10),"----------")</f>
        <v>Caruk Mateusz</v>
      </c>
      <c r="AT11" s="33">
        <f>VLOOKUP(AR11,'Zawody '!$C$107:$E$153,3)</f>
        <v>0</v>
      </c>
      <c r="AU11" s="34"/>
      <c r="AV11" s="67"/>
      <c r="AW11" s="40"/>
      <c r="AX11" s="34"/>
      <c r="AY11" s="143" t="s">
        <v>6</v>
      </c>
      <c r="AZ11" s="62">
        <f>AZ4+1</f>
        <v>3</v>
      </c>
      <c r="BA11" s="32" t="str">
        <f>IF(SUM($AX9:$AX10)&gt;0,IF($AX9&gt;$AX10,$AW9,$AW10),"----------")</f>
        <v>Wawrzyniak Łukasz</v>
      </c>
      <c r="BB11" s="33">
        <f>VLOOKUP(AZ11,'Zawody '!$I$107:$K$153,3)</f>
        <v>0</v>
      </c>
      <c r="BC11" s="42"/>
      <c r="BD11" s="61"/>
      <c r="BG11" s="43"/>
    </row>
    <row r="12" spans="34:59" ht="14.25" customHeight="1" thickBot="1">
      <c r="AH12" s="43"/>
      <c r="AJ12" s="63">
        <f>AJ11+1</f>
        <v>2</v>
      </c>
      <c r="AK12" s="38" t="str">
        <f>IF(SUM($AP15:$AP16)&gt;0,IF($AP15&gt;$AP16,$AO15,$AO16),"----------")</f>
        <v>Archita Mateusz</v>
      </c>
      <c r="AL12" s="39">
        <f>VLOOKUP(AJ12,'Zawody '!$F$242:$H$264,3)</f>
        <v>2</v>
      </c>
      <c r="AP12" s="43"/>
      <c r="AQ12" s="36"/>
      <c r="AR12" s="66">
        <f>AR11+1</f>
        <v>4</v>
      </c>
      <c r="AS12" s="38" t="str">
        <f>IF(SUM($AX13:$AX14)&gt;0,IF($AX13&lt;$AX14,$AW13,$AW14),"----------")</f>
        <v>Zych Krzysztof</v>
      </c>
      <c r="AT12" s="39">
        <f>VLOOKUP(AR12,'Zawody '!$C$107:$E$153,3)</f>
        <v>2</v>
      </c>
      <c r="AV12" s="67"/>
      <c r="AW12" s="40"/>
      <c r="AX12" s="34"/>
      <c r="AY12" s="143"/>
      <c r="AZ12" s="63">
        <f>AZ11+1</f>
        <v>4</v>
      </c>
      <c r="BA12" s="38" t="str">
        <f>IF(SUM($AX13:$AX14)&gt;0,IF($AX13&gt;$AX14,$AW13,$AW14),"----------")</f>
        <v>Kamiński Wojciech</v>
      </c>
      <c r="BB12" s="39">
        <f>VLOOKUP(AZ12,'Zawody '!$I$107:$K$153,3)</f>
        <v>3</v>
      </c>
      <c r="BC12" s="34"/>
      <c r="BG12" s="43"/>
    </row>
    <row r="13" spans="34:59" ht="14.25" customHeight="1">
      <c r="AH13" s="43"/>
      <c r="AL13" s="46"/>
      <c r="AP13" s="43"/>
      <c r="AT13" s="46"/>
      <c r="AV13" s="65">
        <v>49</v>
      </c>
      <c r="AW13" s="32" t="str">
        <f>VLOOKUP(Diagram!$AV13,'Lista uczestników'!$C$4:$D$67,2)</f>
        <v>Zych Krzysztof</v>
      </c>
      <c r="AX13" s="33">
        <f>'Zawody '!$H14</f>
        <v>0</v>
      </c>
      <c r="AZ13" s="61"/>
      <c r="BA13" s="34"/>
      <c r="BC13" s="34"/>
      <c r="BG13" s="43"/>
    </row>
    <row r="14" spans="34:59" ht="14.25" customHeight="1" thickBot="1">
      <c r="AH14" s="35"/>
      <c r="AL14" s="43"/>
      <c r="AP14" s="43"/>
      <c r="AU14" s="36"/>
      <c r="AV14" s="66">
        <v>16</v>
      </c>
      <c r="AW14" s="38" t="str">
        <f>VLOOKUP(Diagram!$AV14,'Lista uczestników'!$C$4:$D$67,2)</f>
        <v>Kamiński Wojciech</v>
      </c>
      <c r="AX14" s="39">
        <f>'Zawody '!$H15</f>
        <v>2</v>
      </c>
      <c r="AY14" s="36"/>
      <c r="BC14" s="34"/>
      <c r="BG14" s="43"/>
    </row>
    <row r="15" spans="31:63" ht="14.25" customHeight="1">
      <c r="AE15" s="126">
        <v>1</v>
      </c>
      <c r="AF15" s="41"/>
      <c r="AG15" s="32" t="str">
        <f>IF(SUM($AL11:$AL12)&gt;0,IF($AL11&gt;$AL12,$AK11,$AK12),"----------")</f>
        <v>Archita Mateusz</v>
      </c>
      <c r="AH15" s="33">
        <f>VLOOKUP(AE15,'Zawody '!$F$271:$H$293,3)</f>
        <v>1</v>
      </c>
      <c r="AL15" s="43"/>
      <c r="AM15" s="60">
        <v>3</v>
      </c>
      <c r="AN15" s="31"/>
      <c r="AO15" s="32" t="str">
        <f>IF(SUM($AT11:$AT12)&gt;0,IF($AT11&gt;$AT12,$AS11,$AS12),"----------")</f>
        <v>Zych Krzysztof</v>
      </c>
      <c r="AP15" s="33">
        <f>VLOOKUP(AM15,'Zawody '!$F$160:$H$206,3)</f>
        <v>0</v>
      </c>
      <c r="AU15" s="34"/>
      <c r="AV15" s="67"/>
      <c r="AW15" s="40"/>
      <c r="AX15" s="34"/>
      <c r="AY15" s="34"/>
      <c r="BG15" s="143">
        <v>1</v>
      </c>
      <c r="BH15" s="41">
        <v>1</v>
      </c>
      <c r="BI15" s="32" t="str">
        <f>IF(SUM($BF7:$BF8)&gt;0,IF($BF7&gt;$BF8,$BE7,$BE8),"----------")</f>
        <v>Chlewicki Grzegorz</v>
      </c>
      <c r="BJ15" s="33">
        <f>VLOOKUP(BH15,'Zawody '!$F$300:$H$310,3)</f>
        <v>3</v>
      </c>
      <c r="BK15" s="42"/>
    </row>
    <row r="16" spans="30:63" ht="14.25" customHeight="1" thickBot="1">
      <c r="AD16" s="43"/>
      <c r="AE16" s="60">
        <v>2</v>
      </c>
      <c r="AF16" s="45" t="s">
        <v>20</v>
      </c>
      <c r="AG16" s="38" t="str">
        <f>IF(SUM($BF23:$BF24)&gt;0,IF($BF23&lt;$BF24,$BE23,$BE24),"----------")</f>
        <v>Dzierzgowski Piotr</v>
      </c>
      <c r="AH16" s="39">
        <f>VLOOKUP(AE16,'Zawody '!$F$271:$H$293,3)</f>
        <v>2</v>
      </c>
      <c r="AL16" s="34"/>
      <c r="AM16" s="125">
        <v>4</v>
      </c>
      <c r="AN16" s="37" t="s">
        <v>15</v>
      </c>
      <c r="AO16" s="38" t="str">
        <f>IF(SUM($BB115:$BB116)&gt;0,IF($BB115&lt;$BB116,$BA115,$BA116),"----------")</f>
        <v>Archita Mateusz</v>
      </c>
      <c r="AP16" s="39">
        <f>VLOOKUP(AM16,'Zawody '!$F$160:$H$206,3)</f>
        <v>2</v>
      </c>
      <c r="AV16" s="67"/>
      <c r="AW16" s="40"/>
      <c r="AX16" s="34"/>
      <c r="BG16" s="143"/>
      <c r="BH16" s="45">
        <v>2</v>
      </c>
      <c r="BI16" s="38" t="str">
        <f>IF(SUM($BF23:$BF24)&gt;0,IF($BF23&gt;$BF24,$BE23,$BE24),"----------")</f>
        <v>Bilski Adam </v>
      </c>
      <c r="BJ16" s="39">
        <f>VLOOKUP(BH16,'Zawody '!$F$300:$H$310,3)</f>
        <v>0</v>
      </c>
      <c r="BK16" s="43"/>
    </row>
    <row r="17" spans="30:63" ht="14.25" customHeight="1">
      <c r="AD17" s="43"/>
      <c r="AL17" s="34"/>
      <c r="AM17" s="64"/>
      <c r="AN17" s="34"/>
      <c r="AO17" s="34"/>
      <c r="AP17" s="34"/>
      <c r="AQ17" s="34"/>
      <c r="AV17" s="65">
        <v>9</v>
      </c>
      <c r="AW17" s="32" t="str">
        <f>VLOOKUP(Diagram!$AV17,'Lista uczestników'!$C$4:$D$67,2)</f>
        <v>Vitalii Boyko</v>
      </c>
      <c r="AX17" s="33">
        <f>'Zawody '!$H17</f>
        <v>2</v>
      </c>
      <c r="BG17" s="43"/>
      <c r="BH17" s="157" t="s">
        <v>41</v>
      </c>
      <c r="BI17" s="150"/>
      <c r="BJ17" s="150"/>
      <c r="BK17" s="43"/>
    </row>
    <row r="18" spans="30:63" ht="14.25" customHeight="1" thickBot="1">
      <c r="AD18" s="43"/>
      <c r="AL18" s="34"/>
      <c r="AM18" s="64"/>
      <c r="AN18" s="34"/>
      <c r="AO18" s="34"/>
      <c r="AP18" s="34"/>
      <c r="AQ18" s="34"/>
      <c r="AT18" s="35"/>
      <c r="AU18" s="36"/>
      <c r="AV18" s="66">
        <v>56</v>
      </c>
      <c r="AW18" s="38" t="str">
        <f>VLOOKUP(Diagram!$AV18,'Lista uczestników'!$C$4:$D$67,2)</f>
        <v>Szwej Maciej</v>
      </c>
      <c r="AX18" s="39">
        <f>'Zawody '!$H18</f>
        <v>0</v>
      </c>
      <c r="AY18" s="36"/>
      <c r="AZ18" s="61"/>
      <c r="BA18" s="34"/>
      <c r="BG18" s="43"/>
      <c r="BK18" s="43"/>
    </row>
    <row r="19" spans="30:63" ht="14.25" customHeight="1">
      <c r="AD19" s="43"/>
      <c r="AL19" s="34"/>
      <c r="AR19" s="65">
        <f>AR12+1</f>
        <v>5</v>
      </c>
      <c r="AS19" s="32" t="str">
        <f>IF(SUM($AX17:$AX18)&gt;0,IF($AX17&lt;$AX18,$AW17,$AW18),"----------")</f>
        <v>Szwej Maciej</v>
      </c>
      <c r="AT19" s="33">
        <f>VLOOKUP(AR19,'Zawody '!$C$107:$E$153,3)</f>
        <v>0</v>
      </c>
      <c r="AU19" s="34"/>
      <c r="AV19" s="67"/>
      <c r="AW19" s="40"/>
      <c r="AX19" s="34"/>
      <c r="AY19" s="143" t="s">
        <v>5</v>
      </c>
      <c r="AZ19" s="62">
        <f>AZ12+1</f>
        <v>5</v>
      </c>
      <c r="BA19" s="32" t="str">
        <f>IF(SUM($AX17:$AX18)&gt;0,IF($AX17&gt;$AX18,$AW17,$AW18),"----------")</f>
        <v>Vitalii Boyko</v>
      </c>
      <c r="BB19" s="33">
        <f>VLOOKUP(AZ19,'Zawody '!$I$107:$K$153,3)</f>
        <v>1</v>
      </c>
      <c r="BC19" s="42"/>
      <c r="BG19" s="43"/>
      <c r="BK19" s="43"/>
    </row>
    <row r="20" spans="30:63" ht="14.25" customHeight="1" thickBot="1">
      <c r="AD20" s="43"/>
      <c r="AL20" s="34"/>
      <c r="AP20" s="43"/>
      <c r="AQ20" s="36"/>
      <c r="AR20" s="66">
        <f>AR19+1</f>
        <v>6</v>
      </c>
      <c r="AS20" s="38" t="str">
        <f>IF(SUM($AX21:$AX22)&gt;0,IF($AX21&lt;$AX22,$AW21,$AW22),"----------")</f>
        <v>Taczka Sebastian</v>
      </c>
      <c r="AT20" s="39">
        <f>VLOOKUP(AR20,'Zawody '!$C$107:$E$153,3)</f>
        <v>2</v>
      </c>
      <c r="AV20" s="67"/>
      <c r="AW20" s="40"/>
      <c r="AX20" s="34"/>
      <c r="AY20" s="143"/>
      <c r="AZ20" s="63">
        <f>AZ19+1</f>
        <v>6</v>
      </c>
      <c r="BA20" s="38" t="str">
        <f>IF(SUM($AX21:$AX22)&gt;0,IF($AX21&gt;$AX22,$AW21,$AW22),"----------")</f>
        <v>Dzierzgowski Piotr</v>
      </c>
      <c r="BB20" s="39">
        <f>VLOOKUP(AZ20,'Zawody '!$I$107:$K$153,3)</f>
        <v>3</v>
      </c>
      <c r="BD20" s="61"/>
      <c r="BG20" s="43"/>
      <c r="BK20" s="43"/>
    </row>
    <row r="21" spans="30:63" ht="14.25" customHeight="1">
      <c r="AD21" s="43"/>
      <c r="AL21" s="34"/>
      <c r="AP21" s="43"/>
      <c r="AT21" s="46"/>
      <c r="AV21" s="65">
        <v>41</v>
      </c>
      <c r="AW21" s="32" t="str">
        <f>VLOOKUP(Diagram!$AV21,'Lista uczestników'!$C$4:$D$67,2)</f>
        <v>Taczka Sebastian</v>
      </c>
      <c r="AX21" s="33">
        <f>'Zawody '!$H20</f>
        <v>0</v>
      </c>
      <c r="AZ21" s="61"/>
      <c r="BA21" s="34"/>
      <c r="BD21" s="61"/>
      <c r="BG21" s="43"/>
      <c r="BK21" s="43"/>
    </row>
    <row r="22" spans="30:63" ht="14.25" customHeight="1" thickBot="1">
      <c r="AD22" s="43"/>
      <c r="AL22" s="34"/>
      <c r="AP22" s="43"/>
      <c r="AU22" s="36"/>
      <c r="AV22" s="66">
        <v>24</v>
      </c>
      <c r="AW22" s="38" t="str">
        <f>VLOOKUP(Diagram!$AV22,'Lista uczestników'!$C$4:$D$67,2)</f>
        <v>Dzierzgowski Piotr</v>
      </c>
      <c r="AX22" s="39">
        <f>'Zawody '!$H21</f>
        <v>2</v>
      </c>
      <c r="AY22" s="36"/>
      <c r="BD22" s="127"/>
      <c r="BG22" s="43"/>
      <c r="BK22" s="43"/>
    </row>
    <row r="23" spans="27:63" ht="14.25" customHeight="1">
      <c r="AA23" s="47"/>
      <c r="AB23" s="62">
        <v>1</v>
      </c>
      <c r="AC23" s="32" t="str">
        <f>IF(SUM($AH15:$AH16)&gt;0,IF($AH15&gt;$AH16,$AG15,$AG16),"----------")</f>
        <v>Dzierzgowski Piotr</v>
      </c>
      <c r="AD23" s="33">
        <f>VLOOKUP(AB23,'Zawody '!$F$317:$H$327,3)</f>
        <v>1</v>
      </c>
      <c r="AL23" s="34"/>
      <c r="AM23" s="60">
        <v>5</v>
      </c>
      <c r="AN23" s="31"/>
      <c r="AO23" s="32" t="str">
        <f>IF(SUM($AT19:$AT20)&gt;0,IF($AT19&gt;$AT20,$AS19,$AS20),"----------")</f>
        <v>Taczka Sebastian</v>
      </c>
      <c r="AP23" s="33">
        <f>VLOOKUP(AM23,'Zawody '!$F$160:$H$206,3)</f>
        <v>0</v>
      </c>
      <c r="AU23" s="34"/>
      <c r="AV23" s="67"/>
      <c r="AW23" s="40"/>
      <c r="AX23" s="34"/>
      <c r="AY23" s="34"/>
      <c r="BC23" s="143" t="s">
        <v>20</v>
      </c>
      <c r="BD23" s="62">
        <f>BD8+1</f>
        <v>3</v>
      </c>
      <c r="BE23" s="32" t="str">
        <f>IF(SUM($BB19:$BB20)&gt;0,IF($BB19&gt;$BB20,$BA19,$BA20),"----------")</f>
        <v>Dzierzgowski Piotr</v>
      </c>
      <c r="BF23" s="33">
        <f>VLOOKUP(BD23,'Zawody '!$F$213:$H$235,3)</f>
        <v>1</v>
      </c>
      <c r="BG23" s="48"/>
      <c r="BK23" s="43"/>
    </row>
    <row r="24" spans="26:63" ht="14.25" customHeight="1" thickBot="1">
      <c r="Z24" s="43"/>
      <c r="AB24" s="63">
        <v>2</v>
      </c>
      <c r="AC24" s="38" t="str">
        <f>IF(SUM($AH31:$AH32)&gt;0,IF($AH31&gt;$AH32,$AG31,$AG32),"----------")</f>
        <v>Kamiński Wojciech</v>
      </c>
      <c r="AD24" s="39">
        <f>VLOOKUP(AB24,'Zawody '!$F$317:$H$327,3)</f>
        <v>2</v>
      </c>
      <c r="AL24" s="43"/>
      <c r="AM24" s="125">
        <v>6</v>
      </c>
      <c r="AN24" s="37" t="s">
        <v>13</v>
      </c>
      <c r="AO24" s="38" t="str">
        <f>IF(SUM($BB107:$BB108)&gt;0,IF($BB107&lt;$BB108,$BA107,$BA108),"----------")</f>
        <v>Olszański Michał</v>
      </c>
      <c r="AP24" s="39">
        <f>VLOOKUP(AM24,'Zawody '!$F$160:$H$206,3)</f>
        <v>2</v>
      </c>
      <c r="AV24" s="67"/>
      <c r="AW24" s="40"/>
      <c r="AX24" s="34"/>
      <c r="BC24" s="143"/>
      <c r="BD24" s="63">
        <f>BD23+1</f>
        <v>4</v>
      </c>
      <c r="BE24" s="38" t="str">
        <f>IF(SUM($BB27:$BB28)&gt;0,IF($BB27&gt;$BB28,$BA27,$BA28),"----------")</f>
        <v>Bilski Adam </v>
      </c>
      <c r="BF24" s="39">
        <f>VLOOKUP(BD24,'Zawody '!$F$213:$H$235,3)</f>
        <v>3</v>
      </c>
      <c r="BK24" s="43"/>
    </row>
    <row r="25" spans="26:63" ht="14.25" customHeight="1">
      <c r="Z25" s="43"/>
      <c r="AD25" s="43"/>
      <c r="AL25" s="43"/>
      <c r="AM25" s="64"/>
      <c r="AN25" s="34"/>
      <c r="AO25" s="34"/>
      <c r="AP25" s="34"/>
      <c r="AQ25" s="34"/>
      <c r="AV25" s="65">
        <v>25</v>
      </c>
      <c r="AW25" s="32" t="str">
        <f>VLOOKUP(Diagram!$AV25,'Lista uczestników'!$C$4:$D$67,2)</f>
        <v>Raczak Karol</v>
      </c>
      <c r="AX25" s="33">
        <f>'Zawody '!$H23</f>
        <v>0</v>
      </c>
      <c r="BD25" s="128"/>
      <c r="BK25" s="43"/>
    </row>
    <row r="26" spans="26:63" ht="14.25" customHeight="1" thickBot="1">
      <c r="Z26" s="43"/>
      <c r="AD26" s="43"/>
      <c r="AL26" s="35"/>
      <c r="AM26" s="64"/>
      <c r="AN26" s="34"/>
      <c r="AO26" s="34"/>
      <c r="AP26" s="34"/>
      <c r="AQ26" s="34"/>
      <c r="AT26" s="35"/>
      <c r="AU26" s="36"/>
      <c r="AV26" s="66">
        <v>40</v>
      </c>
      <c r="AW26" s="38" t="str">
        <f>VLOOKUP(Diagram!$AV26,'Lista uczestników'!$C$4:$D$67,2)</f>
        <v>Bilski Adam </v>
      </c>
      <c r="AX26" s="39">
        <f>'Zawody '!$H24</f>
        <v>2</v>
      </c>
      <c r="AY26" s="36"/>
      <c r="AZ26" s="61"/>
      <c r="BA26" s="34"/>
      <c r="BD26" s="61"/>
      <c r="BK26" s="43"/>
    </row>
    <row r="27" spans="26:63" ht="14.25" customHeight="1">
      <c r="Z27" s="43"/>
      <c r="AD27" s="43"/>
      <c r="AI27" s="47"/>
      <c r="AJ27" s="62">
        <f>AJ12+1</f>
        <v>3</v>
      </c>
      <c r="AK27" s="32" t="str">
        <f>IF(SUM($AP23:$AP24)&gt;0,IF($AP23&gt;$AP24,$AO23,$AO24),"----------")</f>
        <v>Olszański Michał</v>
      </c>
      <c r="AL27" s="33">
        <f>VLOOKUP(AJ27,'Zawody '!$F$242:$H$264,3)</f>
        <v>0</v>
      </c>
      <c r="AR27" s="65">
        <f>AR20+1</f>
        <v>7</v>
      </c>
      <c r="AS27" s="32" t="str">
        <f>IF(SUM($AX25:$AX26)&gt;0,IF($AX25&lt;$AX26,$AW25,$AW26),"----------")</f>
        <v>Raczak Karol</v>
      </c>
      <c r="AT27" s="33">
        <f>VLOOKUP(AR27,'Zawody '!$C$107:$E$153,3)</f>
        <v>1</v>
      </c>
      <c r="AU27" s="34"/>
      <c r="AV27" s="67"/>
      <c r="AW27" s="40"/>
      <c r="AX27" s="34"/>
      <c r="AY27" s="143" t="s">
        <v>4</v>
      </c>
      <c r="AZ27" s="62">
        <f>AZ20+1</f>
        <v>7</v>
      </c>
      <c r="BA27" s="32" t="str">
        <f>IF(SUM($AX25:$AX26)&gt;0,IF($AX25&gt;$AX26,$AW25,$AW26),"----------")</f>
        <v>Bilski Adam </v>
      </c>
      <c r="BB27" s="33">
        <f>VLOOKUP(AZ27,'Zawody '!$I$107:$K$153,3)</f>
        <v>3</v>
      </c>
      <c r="BC27" s="42"/>
      <c r="BD27" s="61"/>
      <c r="BK27" s="43"/>
    </row>
    <row r="28" spans="26:63" ht="14.25" customHeight="1" thickBot="1">
      <c r="Z28" s="43"/>
      <c r="AD28" s="43"/>
      <c r="AH28" s="43"/>
      <c r="AJ28" s="63">
        <f>AJ27+1</f>
        <v>4</v>
      </c>
      <c r="AK28" s="38" t="str">
        <f>IF(SUM($AP31:$AP32)&gt;0,IF($AP31&gt;$AP32,$AO31,$AO32),"----------")</f>
        <v>Pazera Michał</v>
      </c>
      <c r="AL28" s="39">
        <f>VLOOKUP(AJ28,'Zawody '!$F$242:$H$264,3)</f>
        <v>2</v>
      </c>
      <c r="AP28" s="43"/>
      <c r="AQ28" s="36"/>
      <c r="AR28" s="66">
        <f>AR27+1</f>
        <v>8</v>
      </c>
      <c r="AS28" s="38" t="str">
        <f>IF(SUM($AX29:$AX30)&gt;0,IF($AX29&lt;$AX30,$AW29,$AW30),"----------")</f>
        <v>Jaguszczak Artur</v>
      </c>
      <c r="AT28" s="39">
        <f>VLOOKUP(AR28,'Zawody '!$C$107:$E$153,3)</f>
        <v>2</v>
      </c>
      <c r="AV28" s="67"/>
      <c r="AW28" s="40"/>
      <c r="AX28" s="34"/>
      <c r="AY28" s="143"/>
      <c r="AZ28" s="63">
        <f>AZ27+1</f>
        <v>8</v>
      </c>
      <c r="BA28" s="38" t="str">
        <f>IF(SUM($AX29:$AX30)&gt;0,IF($AX29&gt;$AX30,$AW29,$AW30),"----------")</f>
        <v>Łabuz Kuba</v>
      </c>
      <c r="BB28" s="39">
        <f>VLOOKUP(AZ28,'Zawody '!$I$107:$K$153,3)</f>
        <v>2</v>
      </c>
      <c r="BK28" s="43"/>
    </row>
    <row r="29" spans="26:63" ht="14.25" customHeight="1">
      <c r="Z29" s="43"/>
      <c r="AD29" s="43"/>
      <c r="AH29" s="43"/>
      <c r="AL29" s="46"/>
      <c r="AP29" s="43"/>
      <c r="AT29" s="46"/>
      <c r="AV29" s="65">
        <v>57</v>
      </c>
      <c r="AW29" s="32" t="str">
        <f>VLOOKUP(Diagram!$AV29,'Lista uczestników'!$C$4:$D$67,2)</f>
        <v>Jaguszczak Artur</v>
      </c>
      <c r="AX29" s="33">
        <f>'Zawody '!$H26</f>
        <v>0</v>
      </c>
      <c r="AZ29" s="61"/>
      <c r="BA29" s="34"/>
      <c r="BK29" s="43"/>
    </row>
    <row r="30" spans="26:63" ht="14.25" customHeight="1" thickBot="1">
      <c r="Z30" s="35"/>
      <c r="AD30" s="43"/>
      <c r="AH30" s="35"/>
      <c r="AL30" s="43"/>
      <c r="AP30" s="43"/>
      <c r="AU30" s="36"/>
      <c r="AV30" s="66">
        <v>8</v>
      </c>
      <c r="AW30" s="38" t="str">
        <f>VLOOKUP(Diagram!$AV30,'Lista uczestników'!$C$4:$D$67,2)</f>
        <v>Łabuz Kuba</v>
      </c>
      <c r="AX30" s="39">
        <f>'Zawody '!$H27</f>
        <v>2</v>
      </c>
      <c r="AY30" s="36"/>
      <c r="BK30" s="43"/>
    </row>
    <row r="31" spans="23:67" ht="14.25" customHeight="1">
      <c r="W31" s="126">
        <v>1</v>
      </c>
      <c r="X31" s="41"/>
      <c r="Y31" s="49" t="str">
        <f>IF(SUM($AD23:$AD24)&gt;0,IF($AD23&gt;$AD24,$AC23,$AC24),"----------")</f>
        <v>Kamiński Wojciech</v>
      </c>
      <c r="Z31" s="33">
        <f>VLOOKUP(W31,'Zawody '!$F$334:$H$344,3)</f>
        <v>0</v>
      </c>
      <c r="AD31" s="43"/>
      <c r="AE31" s="126">
        <v>3</v>
      </c>
      <c r="AF31" s="41"/>
      <c r="AG31" s="32" t="str">
        <f>IF(SUM($AL27:$AL28)&gt;0,IF($AL27&gt;$AL28,$AK27,$AK28),"----------")</f>
        <v>Pazera Michał</v>
      </c>
      <c r="AH31" s="33">
        <f>VLOOKUP(AE31,'Zawody '!$F$271:$H$293,3)</f>
        <v>1</v>
      </c>
      <c r="AL31" s="43"/>
      <c r="AM31" s="60">
        <v>7</v>
      </c>
      <c r="AN31" s="31"/>
      <c r="AO31" s="32" t="str">
        <f>IF(SUM($AT27:$AT28)&gt;0,IF($AT27&gt;$AT28,$AS27,$AS28),"----------")</f>
        <v>Jaguszczak Artur</v>
      </c>
      <c r="AP31" s="33">
        <f>VLOOKUP(AM31,'Zawody '!$F$160:$H$206,3)</f>
        <v>1</v>
      </c>
      <c r="AU31" s="34"/>
      <c r="AV31" s="67"/>
      <c r="AW31" s="40"/>
      <c r="AX31" s="34"/>
      <c r="AY31" s="34"/>
      <c r="BK31" s="153">
        <v>5</v>
      </c>
      <c r="BL31" s="62">
        <v>1</v>
      </c>
      <c r="BM31" s="32" t="str">
        <f>IF(SUM($BJ15:$BJ16)&gt;0,IF($BJ15&gt;$BJ16,$BI15,$BI16),"----------")</f>
        <v>Chlewicki Grzegorz</v>
      </c>
      <c r="BN31" s="33">
        <f>VLOOKUP(BL31,'Zawody '!$F$351:$H$355,3)</f>
        <v>3</v>
      </c>
      <c r="BO31" s="42"/>
    </row>
    <row r="32" spans="22:67" ht="14.25" customHeight="1" thickBot="1">
      <c r="V32" s="43"/>
      <c r="W32" s="60">
        <v>2</v>
      </c>
      <c r="X32" s="45">
        <v>4</v>
      </c>
      <c r="Y32" s="50" t="str">
        <f>IF(SUM($BJ111:$BJ112)&gt;0,IF($BJ111&lt;$BJ112,$BI111,$BI112),"----------")</f>
        <v>Maj Paweł</v>
      </c>
      <c r="Z32" s="39">
        <f>VLOOKUP(W32,'Zawody '!$F$334:$H$344,3)</f>
        <v>0</v>
      </c>
      <c r="AE32" s="60">
        <v>4</v>
      </c>
      <c r="AF32" s="45" t="s">
        <v>21</v>
      </c>
      <c r="AG32" s="38" t="str">
        <f>IF(SUM($BF7:$BF8)&gt;0,IF($BF7&lt;$BF8,$BE7,$BE8),"----------")</f>
        <v>Kamiński Wojciech</v>
      </c>
      <c r="AH32" s="39">
        <f>VLOOKUP(AE32,'Zawody '!$F$271:$H$293,3)</f>
        <v>2</v>
      </c>
      <c r="AL32" s="34"/>
      <c r="AM32" s="125">
        <v>8</v>
      </c>
      <c r="AN32" s="37" t="s">
        <v>12</v>
      </c>
      <c r="AO32" s="38" t="str">
        <f>IF(SUM($BB99:$BB100)&gt;0,IF($BB99&lt;$BB100,$BA99,$BA100),"----------")</f>
        <v>Pazera Michał</v>
      </c>
      <c r="AP32" s="39">
        <f>VLOOKUP(AM32,'Zawody '!$F$160:$H$206,3)</f>
        <v>2</v>
      </c>
      <c r="AV32" s="67"/>
      <c r="AW32" s="40"/>
      <c r="AX32" s="34"/>
      <c r="BK32" s="153"/>
      <c r="BL32" s="63">
        <v>2</v>
      </c>
      <c r="BM32" s="38" t="str">
        <f>IF(SUM($BJ47:$BJ48)&gt;0,IF($BJ47&gt;$BJ48,$BI47,$BI48),"----------")</f>
        <v>Kaczorkiewicz Grzegorz</v>
      </c>
      <c r="BN32" s="39">
        <f>VLOOKUP(BL32,'Zawody '!$F$351:$H$355,3)</f>
        <v>2</v>
      </c>
      <c r="BO32" s="43"/>
    </row>
    <row r="33" spans="22:67" ht="14.25" customHeight="1">
      <c r="V33" s="43"/>
      <c r="AL33" s="34"/>
      <c r="AM33" s="64"/>
      <c r="AN33" s="34"/>
      <c r="AO33" s="34"/>
      <c r="AP33" s="34"/>
      <c r="AQ33" s="34"/>
      <c r="AV33" s="65">
        <v>5</v>
      </c>
      <c r="AW33" s="32" t="str">
        <f>VLOOKUP(Diagram!$AV33,'Lista uczestników'!$C$4:$D$67,2)</f>
        <v>Kuchta Paweł</v>
      </c>
      <c r="AX33" s="33">
        <f>'Zawody '!$H29</f>
        <v>2</v>
      </c>
      <c r="BK33" s="43"/>
      <c r="BL33" s="157" t="s">
        <v>40</v>
      </c>
      <c r="BM33" s="150"/>
      <c r="BN33" s="150"/>
      <c r="BO33" s="43"/>
    </row>
    <row r="34" spans="22:67" ht="14.25" customHeight="1" thickBot="1">
      <c r="V34" s="43"/>
      <c r="AL34" s="34"/>
      <c r="AM34" s="64"/>
      <c r="AN34" s="34"/>
      <c r="AO34" s="34"/>
      <c r="AP34" s="34"/>
      <c r="AQ34" s="34"/>
      <c r="AT34" s="35"/>
      <c r="AU34" s="36"/>
      <c r="AV34" s="66">
        <v>60</v>
      </c>
      <c r="AW34" s="38" t="str">
        <f>VLOOKUP(Diagram!$AV34,'Lista uczestników'!$C$4:$D$67,2)</f>
        <v>Drozdek Wojciech</v>
      </c>
      <c r="AX34" s="39">
        <f>'Zawody '!$H30</f>
        <v>0</v>
      </c>
      <c r="AY34" s="36"/>
      <c r="AZ34" s="61"/>
      <c r="BA34" s="34"/>
      <c r="BK34" s="43"/>
      <c r="BO34" s="43"/>
    </row>
    <row r="35" spans="22:67" ht="14.25" customHeight="1">
      <c r="V35" s="43"/>
      <c r="AL35" s="34"/>
      <c r="AR35" s="65">
        <f>AR28+1</f>
        <v>9</v>
      </c>
      <c r="AS35" s="32" t="str">
        <f>IF(SUM($AX33:$AX34)&gt;0,IF($AX33&lt;$AX34,$AW33,$AW34),"----------")</f>
        <v>Drozdek Wojciech</v>
      </c>
      <c r="AT35" s="33">
        <f>VLOOKUP(AR35,'Zawody '!$C$107:$E$153,3)</f>
        <v>2</v>
      </c>
      <c r="AU35" s="34"/>
      <c r="AV35" s="67"/>
      <c r="AW35" s="40"/>
      <c r="AX35" s="34"/>
      <c r="AY35" s="143" t="s">
        <v>3</v>
      </c>
      <c r="AZ35" s="62">
        <f>AZ28+1</f>
        <v>9</v>
      </c>
      <c r="BA35" s="32" t="str">
        <f>IF(SUM($AX33:$AX34)&gt;0,IF($AX33&gt;$AX34,$AW33,$AW34),"----------")</f>
        <v>Kuchta Paweł</v>
      </c>
      <c r="BB35" s="33">
        <f>VLOOKUP(AZ35,'Zawody '!$I$107:$K$153,3)</f>
        <v>0</v>
      </c>
      <c r="BC35" s="42"/>
      <c r="BK35" s="43"/>
      <c r="BO35" s="43"/>
    </row>
    <row r="36" spans="22:67" ht="14.25" customHeight="1" thickBot="1">
      <c r="V36" s="43"/>
      <c r="AL36" s="34"/>
      <c r="AP36" s="43"/>
      <c r="AQ36" s="36"/>
      <c r="AR36" s="66">
        <f>AR35+1</f>
        <v>10</v>
      </c>
      <c r="AS36" s="38" t="str">
        <f>IF(SUM($AX37:$AX38)&gt;0,IF($AX37&lt;$AX38,$AW37,$AW38),"----------")</f>
        <v>Szyłko Jerzy</v>
      </c>
      <c r="AT36" s="39">
        <f>VLOOKUP(AR36,'Zawody '!$C$107:$E$153,3)</f>
        <v>0</v>
      </c>
      <c r="AV36" s="67"/>
      <c r="AW36" s="40"/>
      <c r="AX36" s="34"/>
      <c r="AY36" s="143"/>
      <c r="AZ36" s="63">
        <f>AZ35+1</f>
        <v>10</v>
      </c>
      <c r="BA36" s="38" t="str">
        <f>IF(SUM($AX37:$AX38)&gt;0,IF($AX37&gt;$AX38,$AW37,$AW38),"----------")</f>
        <v>Kaczorkiewicz Grzegorz</v>
      </c>
      <c r="BB36" s="39">
        <f>VLOOKUP(AZ36,'Zawody '!$I$107:$K$153,3)</f>
        <v>3</v>
      </c>
      <c r="BD36" s="61"/>
      <c r="BK36" s="43"/>
      <c r="BO36" s="43"/>
    </row>
    <row r="37" spans="22:67" ht="14.25" customHeight="1">
      <c r="V37" s="43"/>
      <c r="AL37" s="34"/>
      <c r="AP37" s="43"/>
      <c r="AT37" s="46"/>
      <c r="AV37" s="65">
        <v>37</v>
      </c>
      <c r="AW37" s="32" t="str">
        <f>VLOOKUP(Diagram!$AV37,'Lista uczestników'!$C$4:$D$67,2)</f>
        <v>Kaczorkiewicz Grzegorz</v>
      </c>
      <c r="AX37" s="33">
        <f>'Zawody '!$H32</f>
        <v>2</v>
      </c>
      <c r="AZ37" s="61"/>
      <c r="BA37" s="34"/>
      <c r="BD37" s="61"/>
      <c r="BK37" s="43"/>
      <c r="BO37" s="43"/>
    </row>
    <row r="38" spans="22:67" ht="14.25" customHeight="1" thickBot="1">
      <c r="V38" s="43"/>
      <c r="AL38" s="34"/>
      <c r="AP38" s="43"/>
      <c r="AU38" s="36"/>
      <c r="AV38" s="66">
        <v>28</v>
      </c>
      <c r="AW38" s="38" t="str">
        <f>VLOOKUP(Diagram!$AV38,'Lista uczestników'!$C$4:$D$67,2)</f>
        <v>Szyłko Jerzy</v>
      </c>
      <c r="AX38" s="39">
        <f>'Zawody '!$H33</f>
        <v>0</v>
      </c>
      <c r="AY38" s="36"/>
      <c r="BD38" s="127"/>
      <c r="BK38" s="43"/>
      <c r="BO38" s="43"/>
    </row>
    <row r="39" spans="22:67" ht="14.25" customHeight="1">
      <c r="V39" s="43"/>
      <c r="AL39" s="34"/>
      <c r="AM39" s="60">
        <v>9</v>
      </c>
      <c r="AN39" s="31"/>
      <c r="AO39" s="32" t="str">
        <f>IF(SUM($AT35:$AT36)&gt;0,IF($AT35&gt;$AT36,$AS35,$AS36),"----------")</f>
        <v>Drozdek Wojciech</v>
      </c>
      <c r="AP39" s="33">
        <f>VLOOKUP(AM39,'Zawody '!$F$160:$H$206,3)</f>
        <v>1</v>
      </c>
      <c r="AU39" s="34"/>
      <c r="AV39" s="67"/>
      <c r="AW39" s="40"/>
      <c r="AX39" s="34"/>
      <c r="AY39" s="34"/>
      <c r="BC39" s="143" t="s">
        <v>22</v>
      </c>
      <c r="BD39" s="62">
        <f>BD24+1</f>
        <v>5</v>
      </c>
      <c r="BE39" s="32" t="str">
        <f>IF(SUM($BB35:$BB36)&gt;0,IF($BB35&gt;$BB36,$BA35,$BA36),"----------")</f>
        <v>Kaczorkiewicz Grzegorz</v>
      </c>
      <c r="BF39" s="33">
        <f>VLOOKUP(BD39,'Zawody '!$F$213:$H$235,3)</f>
        <v>3</v>
      </c>
      <c r="BG39" s="42"/>
      <c r="BK39" s="43"/>
      <c r="BO39" s="43"/>
    </row>
    <row r="40" spans="22:67" ht="14.25" customHeight="1" thickBot="1">
      <c r="V40" s="43"/>
      <c r="AL40" s="43"/>
      <c r="AM40" s="125">
        <v>10</v>
      </c>
      <c r="AN40" s="37" t="s">
        <v>9</v>
      </c>
      <c r="AO40" s="38" t="str">
        <f>IF(SUM($BB91:$BB92)&gt;0,IF($BB91&lt;$BB92,$BA91,$BA92),"----------")</f>
        <v>Napierała Paweł</v>
      </c>
      <c r="AP40" s="39">
        <f>VLOOKUP(AM40,'Zawody '!$F$160:$H$206,3)</f>
        <v>2</v>
      </c>
      <c r="AV40" s="67"/>
      <c r="AW40" s="40"/>
      <c r="AX40" s="34"/>
      <c r="BC40" s="143"/>
      <c r="BD40" s="63">
        <f>BD39+1</f>
        <v>6</v>
      </c>
      <c r="BE40" s="38" t="str">
        <f>IF(SUM($BB43:$BB44)&gt;0,IF($BB43&gt;$BB44,$BA43,$BA44),"----------")</f>
        <v>Tomczak Patryk</v>
      </c>
      <c r="BF40" s="39">
        <f>VLOOKUP(BD40,'Zawody '!$F$213:$H$235,3)</f>
        <v>0</v>
      </c>
      <c r="BG40" s="43"/>
      <c r="BK40" s="43"/>
      <c r="BO40" s="43"/>
    </row>
    <row r="41" spans="22:67" ht="14.25" customHeight="1">
      <c r="V41" s="43"/>
      <c r="AL41" s="43"/>
      <c r="AM41" s="64"/>
      <c r="AN41" s="34"/>
      <c r="AO41" s="34"/>
      <c r="AP41" s="34"/>
      <c r="AQ41" s="34"/>
      <c r="AU41" s="51"/>
      <c r="AV41" s="65">
        <v>21</v>
      </c>
      <c r="AW41" s="32" t="str">
        <f>VLOOKUP(Diagram!$AV41,'Lista uczestników'!$C$4:$D$67,2)</f>
        <v>Ogrodnikczuk Mateusz</v>
      </c>
      <c r="AX41" s="33">
        <f>'Zawody '!$H35</f>
        <v>1</v>
      </c>
      <c r="AY41" s="51"/>
      <c r="BD41" s="128"/>
      <c r="BG41" s="43"/>
      <c r="BK41" s="43"/>
      <c r="BO41" s="43"/>
    </row>
    <row r="42" spans="22:67" ht="14.25" customHeight="1" thickBot="1">
      <c r="V42" s="43"/>
      <c r="AL42" s="35"/>
      <c r="AM42" s="64"/>
      <c r="AN42" s="34"/>
      <c r="AO42" s="34"/>
      <c r="AP42" s="34"/>
      <c r="AQ42" s="34"/>
      <c r="AT42" s="35"/>
      <c r="AV42" s="66">
        <v>44</v>
      </c>
      <c r="AW42" s="38" t="str">
        <f>VLOOKUP(Diagram!$AV42,'Lista uczestników'!$C$4:$D$67,2)</f>
        <v>Serhii Holiat</v>
      </c>
      <c r="AX42" s="39">
        <f>'Zawody '!$H36</f>
        <v>2</v>
      </c>
      <c r="AZ42" s="61"/>
      <c r="BA42" s="34"/>
      <c r="BD42" s="61"/>
      <c r="BG42" s="43"/>
      <c r="BK42" s="43"/>
      <c r="BO42" s="43"/>
    </row>
    <row r="43" spans="22:67" ht="14.25" customHeight="1">
      <c r="V43" s="43"/>
      <c r="AI43" s="47"/>
      <c r="AJ43" s="62">
        <f>AJ28+1</f>
        <v>5</v>
      </c>
      <c r="AK43" s="32" t="str">
        <f>IF(SUM($AP39:$AP40)&gt;0,IF($AP39&gt;$AP40,$AO39,$AO40),"----------")</f>
        <v>Napierała Paweł</v>
      </c>
      <c r="AL43" s="33">
        <f>VLOOKUP(AJ43,'Zawody '!$F$242:$H$264,3)</f>
        <v>0</v>
      </c>
      <c r="AR43" s="65">
        <f>AR36+1</f>
        <v>11</v>
      </c>
      <c r="AS43" s="32" t="str">
        <f>IF(SUM($AX41:$AX42)&gt;0,IF($AX41&lt;$AX42,$AW41,$AW42),"----------")</f>
        <v>Ogrodnikczuk Mateusz</v>
      </c>
      <c r="AT43" s="33">
        <f>VLOOKUP(AR43,'Zawody '!$C$107:$E$153,3)</f>
        <v>2</v>
      </c>
      <c r="AV43" s="67"/>
      <c r="AW43" s="40"/>
      <c r="AX43" s="34"/>
      <c r="AY43" s="143" t="s">
        <v>2</v>
      </c>
      <c r="AZ43" s="62">
        <f>AZ36+1</f>
        <v>11</v>
      </c>
      <c r="BA43" s="32" t="str">
        <f>IF(SUM($AX41:$AX42)&gt;0,IF($AX41&gt;$AX42,$AW41,$AW42),"----------")</f>
        <v>Serhii Holiat</v>
      </c>
      <c r="BB43" s="33">
        <f>VLOOKUP(AZ43,'Zawody '!$I$107:$K$153,3)</f>
        <v>0</v>
      </c>
      <c r="BC43" s="42"/>
      <c r="BD43" s="61"/>
      <c r="BG43" s="43"/>
      <c r="BK43" s="43"/>
      <c r="BO43" s="43"/>
    </row>
    <row r="44" spans="22:67" ht="14.25" customHeight="1" thickBot="1">
      <c r="V44" s="43"/>
      <c r="AH44" s="43"/>
      <c r="AJ44" s="63">
        <f>AJ43+1</f>
        <v>6</v>
      </c>
      <c r="AK44" s="38" t="str">
        <f>IF(SUM($AP47:$AP48)&gt;0,IF($AP47&gt;$AP48,$AO47,$AO48),"----------")</f>
        <v>Gawroński Paweł</v>
      </c>
      <c r="AL44" s="39">
        <f>VLOOKUP(AJ44,'Zawody '!$F$242:$H$264,3)</f>
        <v>2</v>
      </c>
      <c r="AP44" s="43"/>
      <c r="AQ44" s="36"/>
      <c r="AR44" s="66">
        <f>AR43+1</f>
        <v>12</v>
      </c>
      <c r="AS44" s="38" t="str">
        <f>IF(SUM($AX45:$AX46)&gt;0,IF($AX45&lt;$AX46,$AW45,$AW46),"----------")</f>
        <v>Górski Kacper</v>
      </c>
      <c r="AT44" s="39">
        <f>VLOOKUP(AR44,'Zawody '!$C$107:$E$153,3)</f>
        <v>1</v>
      </c>
      <c r="AV44" s="67"/>
      <c r="AW44" s="40"/>
      <c r="AX44" s="34"/>
      <c r="AY44" s="143"/>
      <c r="AZ44" s="63">
        <f>AZ43+1</f>
        <v>12</v>
      </c>
      <c r="BA44" s="38" t="str">
        <f>IF(SUM($AX45:$AX46)&gt;0,IF($AX45&gt;$AX46,$AW45,$AW46),"----------")</f>
        <v>Tomczak Patryk</v>
      </c>
      <c r="BB44" s="39">
        <f>VLOOKUP(AZ44,'Zawody '!$I$107:$K$153,3)</f>
        <v>3</v>
      </c>
      <c r="BG44" s="43"/>
      <c r="BK44" s="43"/>
      <c r="BO44" s="43"/>
    </row>
    <row r="45" spans="22:67" ht="14.25" customHeight="1">
      <c r="V45" s="43"/>
      <c r="AH45" s="43"/>
      <c r="AL45" s="46"/>
      <c r="AP45" s="43"/>
      <c r="AT45" s="46"/>
      <c r="AU45" s="51"/>
      <c r="AV45" s="65">
        <v>53</v>
      </c>
      <c r="AW45" s="32" t="str">
        <f>VLOOKUP(Diagram!$AV45,'Lista uczestników'!$C$4:$D$67,2)</f>
        <v>Górski Kacper</v>
      </c>
      <c r="AX45" s="33">
        <f>'Zawody '!$H38</f>
        <v>1</v>
      </c>
      <c r="AY45" s="51"/>
      <c r="AZ45" s="61"/>
      <c r="BA45" s="34"/>
      <c r="BG45" s="43"/>
      <c r="BK45" s="43"/>
      <c r="BO45" s="43"/>
    </row>
    <row r="46" spans="22:67" ht="14.25" customHeight="1" thickBot="1">
      <c r="V46" s="43"/>
      <c r="AH46" s="35"/>
      <c r="AL46" s="43"/>
      <c r="AP46" s="43"/>
      <c r="AV46" s="66">
        <v>12</v>
      </c>
      <c r="AW46" s="38" t="str">
        <f>VLOOKUP(Diagram!$AV46,'Lista uczestników'!$C$4:$D$67,2)</f>
        <v>Tomczak Patryk</v>
      </c>
      <c r="AX46" s="39">
        <f>'Zawody '!$H39</f>
        <v>2</v>
      </c>
      <c r="BG46" s="43"/>
      <c r="BK46" s="43"/>
      <c r="BO46" s="43"/>
    </row>
    <row r="47" spans="19:67" ht="14.25" customHeight="1">
      <c r="S47" s="47"/>
      <c r="T47" s="62">
        <v>1</v>
      </c>
      <c r="U47" s="49" t="str">
        <f>IF(SUM($Z31:$Z32)&gt;0,IF($Z31&gt;$Z32,$Y31,$Y32),"----------")</f>
        <v>----------</v>
      </c>
      <c r="V47" s="33">
        <f>VLOOKUP(T47,'Zawody '!$F$362:$H$366,3)</f>
        <v>0</v>
      </c>
      <c r="AE47" s="126">
        <v>5</v>
      </c>
      <c r="AF47" s="41"/>
      <c r="AG47" s="32" t="str">
        <f>IF(SUM($AL43:$AL44)&gt;0,IF($AL43&gt;$AL44,$AK43,$AK44),"----------")</f>
        <v>Gawroński Paweł</v>
      </c>
      <c r="AH47" s="33">
        <f>VLOOKUP(AE47,'Zawody '!$F$271:$H$293,3)</f>
        <v>0</v>
      </c>
      <c r="AL47" s="43"/>
      <c r="AM47" s="60">
        <v>11</v>
      </c>
      <c r="AN47" s="31"/>
      <c r="AO47" s="32" t="str">
        <f>IF(SUM($AT43:$AT44)&gt;0,IF($AT43&gt;$AT44,$AS43,$AS44),"----------")</f>
        <v>Ogrodnikczuk Mateusz</v>
      </c>
      <c r="AP47" s="33">
        <f>VLOOKUP(AM47,'Zawody '!$F$160:$H$206,3)</f>
        <v>1</v>
      </c>
      <c r="AV47" s="67"/>
      <c r="AW47" s="40"/>
      <c r="AX47" s="34"/>
      <c r="BG47" s="143">
        <v>2</v>
      </c>
      <c r="BH47" s="41">
        <v>3</v>
      </c>
      <c r="BI47" s="32" t="str">
        <f>IF(SUM($BF39:$BF40)&gt;0,IF($BF39&gt;$BF40,$BE39,$BE40),"----------")</f>
        <v>Kaczorkiewicz Grzegorz</v>
      </c>
      <c r="BJ47" s="33">
        <f>VLOOKUP(BH47,'Zawody '!$F$300:$H$310,3)</f>
        <v>3</v>
      </c>
      <c r="BK47" s="48"/>
      <c r="BO47" s="43"/>
    </row>
    <row r="48" spans="18:67" ht="14.25" customHeight="1" thickBot="1">
      <c r="R48" s="43"/>
      <c r="T48" s="63">
        <v>2</v>
      </c>
      <c r="U48" s="50" t="str">
        <f>IF(SUM($Z63:$Z64)&gt;0,IF($Z63&gt;$Z64,$Y63,$Y64),"----------")</f>
        <v>----------</v>
      </c>
      <c r="V48" s="39">
        <f>VLOOKUP(T48,'Zawody '!$F$362:$H$366,3)</f>
        <v>0</v>
      </c>
      <c r="AD48" s="43"/>
      <c r="AE48" s="60">
        <v>6</v>
      </c>
      <c r="AF48" s="45" t="s">
        <v>23</v>
      </c>
      <c r="AG48" s="38" t="str">
        <f>IF(SUM($BF55:$BF56)&gt;0,IF($BF55&lt;$BF56,$BE55,$BE56),"----------")</f>
        <v>Wilk Paweł</v>
      </c>
      <c r="AH48" s="39">
        <f>VLOOKUP(AE48,'Zawody '!$F$271:$H$293,3)</f>
        <v>2</v>
      </c>
      <c r="AL48" s="34"/>
      <c r="AM48" s="125">
        <v>12</v>
      </c>
      <c r="AN48" s="37" t="s">
        <v>8</v>
      </c>
      <c r="AO48" s="38" t="str">
        <f>IF(SUM($BB83:$BB84)&gt;0,IF($BB83&lt;$BB84,$BA83,$BA84),"----------")</f>
        <v>Gawroński Paweł</v>
      </c>
      <c r="AP48" s="39">
        <f>VLOOKUP(AM48,'Zawody '!$F$160:$H$206,3)</f>
        <v>2</v>
      </c>
      <c r="AV48" s="67"/>
      <c r="AW48" s="40"/>
      <c r="AX48" s="34"/>
      <c r="BG48" s="143"/>
      <c r="BH48" s="45">
        <v>4</v>
      </c>
      <c r="BI48" s="38" t="str">
        <f>IF(SUM($BF55:$BF56)&gt;0,IF($BF55&gt;$BF56,$BE55,$BE56),"----------")</f>
        <v>Pytlarz Tomasz</v>
      </c>
      <c r="BJ48" s="39">
        <f>VLOOKUP(BH48,'Zawody '!$F$300:$H$310,3)</f>
        <v>1</v>
      </c>
      <c r="BO48" s="43"/>
    </row>
    <row r="49" spans="18:67" ht="14.25" customHeight="1">
      <c r="R49" s="43"/>
      <c r="V49" s="43"/>
      <c r="AD49" s="43"/>
      <c r="AL49" s="34"/>
      <c r="AM49" s="64"/>
      <c r="AN49" s="34"/>
      <c r="AO49" s="34"/>
      <c r="AP49" s="34"/>
      <c r="AQ49" s="34"/>
      <c r="AU49" s="51"/>
      <c r="AV49" s="65">
        <v>13</v>
      </c>
      <c r="AW49" s="32" t="str">
        <f>VLOOKUP(Diagram!$AV49,'Lista uczestników'!$C$4:$D$67,2)</f>
        <v>Daniłowicz Mariusz</v>
      </c>
      <c r="AX49" s="33">
        <f>'Zawody '!$H41</f>
        <v>0</v>
      </c>
      <c r="AY49" s="51"/>
      <c r="BG49" s="43"/>
      <c r="BH49" s="157" t="s">
        <v>41</v>
      </c>
      <c r="BI49" s="150"/>
      <c r="BJ49" s="150"/>
      <c r="BO49" s="43"/>
    </row>
    <row r="50" spans="18:67" ht="14.25" customHeight="1" thickBot="1">
      <c r="R50" s="43"/>
      <c r="V50" s="43"/>
      <c r="AD50" s="43"/>
      <c r="AL50" s="34"/>
      <c r="AM50" s="64"/>
      <c r="AN50" s="34"/>
      <c r="AO50" s="34"/>
      <c r="AP50" s="34"/>
      <c r="AQ50" s="34"/>
      <c r="AT50" s="35"/>
      <c r="AV50" s="66">
        <v>52</v>
      </c>
      <c r="AW50" s="38" t="str">
        <f>VLOOKUP(Diagram!$AV50,'Lista uczestników'!$C$4:$D$67,2)</f>
        <v>Wojtysek Zbigniew</v>
      </c>
      <c r="AX50" s="39">
        <f>'Zawody '!$H42</f>
        <v>2</v>
      </c>
      <c r="AZ50" s="61"/>
      <c r="BA50" s="34"/>
      <c r="BG50" s="43"/>
      <c r="BO50" s="43"/>
    </row>
    <row r="51" spans="18:67" ht="14.25" customHeight="1">
      <c r="R51" s="43"/>
      <c r="V51" s="43"/>
      <c r="AD51" s="43"/>
      <c r="AL51" s="34"/>
      <c r="AR51" s="65">
        <f>AR44+1</f>
        <v>13</v>
      </c>
      <c r="AS51" s="32" t="str">
        <f>IF(SUM($AX49:$AX50)&gt;0,IF($AX49&lt;$AX50,$AW49,$AW50),"----------")</f>
        <v>Daniłowicz Mariusz</v>
      </c>
      <c r="AT51" s="33">
        <f>VLOOKUP(AR51,'Zawody '!$C$107:$E$153,3)</f>
        <v>1</v>
      </c>
      <c r="AV51" s="67"/>
      <c r="AW51" s="40"/>
      <c r="AX51" s="34"/>
      <c r="AY51" s="143" t="s">
        <v>1</v>
      </c>
      <c r="AZ51" s="62">
        <f>AZ44+1</f>
        <v>13</v>
      </c>
      <c r="BA51" s="32" t="str">
        <f>IF(SUM($AX49:$AX50)&gt;0,IF($AX49&gt;$AX50,$AW49,$AW50),"----------")</f>
        <v>Wojtysek Zbigniew</v>
      </c>
      <c r="BB51" s="33">
        <f>VLOOKUP(AZ51,'Zawody '!$I$107:$K$153,3)</f>
        <v>2</v>
      </c>
      <c r="BC51" s="42"/>
      <c r="BG51" s="43"/>
      <c r="BO51" s="43"/>
    </row>
    <row r="52" spans="18:67" ht="14.25" customHeight="1" thickBot="1">
      <c r="R52" s="43"/>
      <c r="V52" s="43"/>
      <c r="AD52" s="43"/>
      <c r="AL52" s="34"/>
      <c r="AP52" s="43"/>
      <c r="AQ52" s="36"/>
      <c r="AR52" s="66">
        <f>AR51+1</f>
        <v>14</v>
      </c>
      <c r="AS52" s="38" t="str">
        <f>IF(SUM($AX53:$AX54)&gt;0,IF($AX53&lt;$AX54,$AW53,$AW54),"----------")</f>
        <v>Jała Michał</v>
      </c>
      <c r="AT52" s="39">
        <f>VLOOKUP(AR52,'Zawody '!$C$107:$E$153,3)</f>
        <v>2</v>
      </c>
      <c r="AV52" s="67"/>
      <c r="AW52" s="40"/>
      <c r="AX52" s="34"/>
      <c r="AY52" s="143"/>
      <c r="AZ52" s="63">
        <f>AZ51+1</f>
        <v>14</v>
      </c>
      <c r="BA52" s="38" t="str">
        <f>IF(SUM($AX53:$AX54)&gt;0,IF($AX53&gt;$AX54,$AW53,$AW54),"----------")</f>
        <v>Pytlarz Tomasz</v>
      </c>
      <c r="BB52" s="39">
        <f>VLOOKUP(AZ52,'Zawody '!$I$107:$K$153,3)</f>
        <v>3</v>
      </c>
      <c r="BD52" s="61"/>
      <c r="BG52" s="43"/>
      <c r="BO52" s="43"/>
    </row>
    <row r="53" spans="18:67" ht="14.25" customHeight="1">
      <c r="R53" s="43"/>
      <c r="V53" s="43"/>
      <c r="AD53" s="43"/>
      <c r="AL53" s="34"/>
      <c r="AP53" s="43"/>
      <c r="AT53" s="46"/>
      <c r="AU53" s="51"/>
      <c r="AV53" s="65">
        <v>45</v>
      </c>
      <c r="AW53" s="32" t="str">
        <f>VLOOKUP(Diagram!$AV53,'Lista uczestników'!$C$4:$D$67,2)</f>
        <v>Pytlarz Tomasz</v>
      </c>
      <c r="AX53" s="33">
        <f>'Zawody '!$H44</f>
        <v>2</v>
      </c>
      <c r="AY53" s="51"/>
      <c r="AZ53" s="61"/>
      <c r="BA53" s="34"/>
      <c r="BD53" s="61"/>
      <c r="BG53" s="43"/>
      <c r="BO53" s="43"/>
    </row>
    <row r="54" spans="18:67" ht="14.25" customHeight="1" thickBot="1">
      <c r="R54" s="43"/>
      <c r="V54" s="43"/>
      <c r="AD54" s="43"/>
      <c r="AL54" s="34"/>
      <c r="AP54" s="43"/>
      <c r="AV54" s="66">
        <v>20</v>
      </c>
      <c r="AW54" s="38" t="str">
        <f>VLOOKUP(Diagram!$AV54,'Lista uczestników'!$C$4:$D$67,2)</f>
        <v>Jała Michał</v>
      </c>
      <c r="AX54" s="39">
        <f>'Zawody '!$H45</f>
        <v>0</v>
      </c>
      <c r="BD54" s="127"/>
      <c r="BG54" s="43"/>
      <c r="BO54" s="43"/>
    </row>
    <row r="55" spans="18:67" ht="14.25" customHeight="1">
      <c r="R55" s="43"/>
      <c r="V55" s="43"/>
      <c r="AA55" s="47"/>
      <c r="AB55" s="62">
        <v>3</v>
      </c>
      <c r="AC55" s="32" t="str">
        <f>IF(SUM($AH47:$AH48)&gt;0,IF($AH47&gt;$AH48,$AG47,$AG48),"----------")</f>
        <v>Wilk Paweł</v>
      </c>
      <c r="AD55" s="33">
        <f>VLOOKUP(AB55,'Zawody '!$F$317:$H$327,3)</f>
        <v>2</v>
      </c>
      <c r="AL55" s="34"/>
      <c r="AM55" s="60">
        <v>13</v>
      </c>
      <c r="AN55" s="31"/>
      <c r="AO55" s="32" t="str">
        <f>IF(SUM($AT51:$AT52)&gt;0,IF($AT51&gt;$AT52,$AS51,$AS52),"----------")</f>
        <v>Jała Michał</v>
      </c>
      <c r="AP55" s="33">
        <f>VLOOKUP(AM55,'Zawody '!$F$160:$H$206,3)</f>
        <v>2</v>
      </c>
      <c r="AV55" s="67"/>
      <c r="AW55" s="40"/>
      <c r="AX55" s="34"/>
      <c r="BC55" s="143" t="s">
        <v>23</v>
      </c>
      <c r="BD55" s="62">
        <f>BD40+1</f>
        <v>7</v>
      </c>
      <c r="BE55" s="32" t="str">
        <f>IF(SUM($BB51:$BB52)&gt;0,IF($BB51&gt;$BB52,$BA51,$BA52),"----------")</f>
        <v>Pytlarz Tomasz</v>
      </c>
      <c r="BF55" s="33">
        <f>VLOOKUP(BD55,'Zawody '!$F$213:$H$235,3)</f>
        <v>3</v>
      </c>
      <c r="BG55" s="48"/>
      <c r="BO55" s="43"/>
    </row>
    <row r="56" spans="18:67" ht="14.25" customHeight="1" thickBot="1">
      <c r="R56" s="43"/>
      <c r="V56" s="43"/>
      <c r="Z56" s="43"/>
      <c r="AB56" s="63">
        <v>4</v>
      </c>
      <c r="AC56" s="38" t="str">
        <f>IF(SUM($AH63:$AH64)&gt;0,IF($AH63&gt;$AH64,$AG63,$AG64),"----------")</f>
        <v>Bednarczyk Wojciech</v>
      </c>
      <c r="AD56" s="39">
        <f>VLOOKUP(AB56,'Zawody '!$F$317:$H$327,3)</f>
        <v>1</v>
      </c>
      <c r="AL56" s="43"/>
      <c r="AM56" s="125">
        <v>14</v>
      </c>
      <c r="AN56" s="37" t="s">
        <v>11</v>
      </c>
      <c r="AO56" s="38" t="str">
        <f>IF(SUM($BB75:$BB76)&gt;0,IF($BB75&lt;$BB76,$BA75,$BA76),"----------")</f>
        <v>Oganowski Przemysław</v>
      </c>
      <c r="AP56" s="39">
        <f>VLOOKUP(AM56,'Zawody '!$F$160:$H$206,3)</f>
        <v>0</v>
      </c>
      <c r="AV56" s="67"/>
      <c r="AW56" s="40"/>
      <c r="AX56" s="34"/>
      <c r="BC56" s="143"/>
      <c r="BD56" s="63">
        <f>BD55+1</f>
        <v>8</v>
      </c>
      <c r="BE56" s="38" t="str">
        <f>IF(SUM($BB59:$BB60)&gt;0,IF($BB59&gt;$BB60,$BA59,$BA60),"----------")</f>
        <v>Wilk Paweł</v>
      </c>
      <c r="BF56" s="39">
        <f>VLOOKUP(BD56,'Zawody '!$F$213:$H$235,3)</f>
        <v>1</v>
      </c>
      <c r="BO56" s="43"/>
    </row>
    <row r="57" spans="18:67" ht="14.25" customHeight="1">
      <c r="R57" s="43"/>
      <c r="V57" s="43"/>
      <c r="Z57" s="43"/>
      <c r="AD57" s="43"/>
      <c r="AL57" s="43"/>
      <c r="AM57" s="64"/>
      <c r="AN57" s="34"/>
      <c r="AO57" s="34"/>
      <c r="AP57" s="34"/>
      <c r="AQ57" s="34"/>
      <c r="AU57" s="51"/>
      <c r="AV57" s="65">
        <v>29</v>
      </c>
      <c r="AW57" s="32" t="str">
        <f>VLOOKUP(Diagram!$AV57,'Lista uczestników'!$C$4:$D$67,2)</f>
        <v>Zdun Aleksander</v>
      </c>
      <c r="AX57" s="33">
        <f>'Zawody '!$H47</f>
        <v>0</v>
      </c>
      <c r="AY57" s="51"/>
      <c r="BD57" s="128"/>
      <c r="BO57" s="43"/>
    </row>
    <row r="58" spans="18:67" ht="14.25" customHeight="1" thickBot="1">
      <c r="R58" s="43"/>
      <c r="V58" s="43"/>
      <c r="Z58" s="43"/>
      <c r="AD58" s="43"/>
      <c r="AL58" s="35"/>
      <c r="AM58" s="64"/>
      <c r="AN58" s="34"/>
      <c r="AO58" s="34"/>
      <c r="AP58" s="34"/>
      <c r="AQ58" s="34"/>
      <c r="AT58" s="35"/>
      <c r="AV58" s="66">
        <v>36</v>
      </c>
      <c r="AW58" s="38" t="str">
        <f>VLOOKUP(Diagram!$AV58,'Lista uczestników'!$C$4:$D$67,2)</f>
        <v>Białek Grzegorz</v>
      </c>
      <c r="AX58" s="39">
        <f>'Zawody '!$H48</f>
        <v>2</v>
      </c>
      <c r="AZ58" s="61"/>
      <c r="BA58" s="34"/>
      <c r="BD58" s="61"/>
      <c r="BO58" s="43"/>
    </row>
    <row r="59" spans="18:67" ht="14.25" customHeight="1">
      <c r="R59" s="43"/>
      <c r="V59" s="43"/>
      <c r="Z59" s="43"/>
      <c r="AD59" s="43"/>
      <c r="AE59" s="64"/>
      <c r="AF59" s="34"/>
      <c r="AG59" s="34"/>
      <c r="AH59" s="34"/>
      <c r="AI59" s="47"/>
      <c r="AJ59" s="62">
        <f>AJ44+1</f>
        <v>7</v>
      </c>
      <c r="AK59" s="32" t="str">
        <f>IF(SUM($AP55:$AP56)&gt;0,IF($AP55&gt;$AP56,$AO55,$AO56),"----------")</f>
        <v>Jała Michał</v>
      </c>
      <c r="AL59" s="33">
        <f>VLOOKUP(AJ59,'Zawody '!$F$242:$H$264,3)</f>
        <v>0</v>
      </c>
      <c r="AR59" s="65">
        <f>AR52+1</f>
        <v>15</v>
      </c>
      <c r="AS59" s="32" t="str">
        <f>IF(SUM($AX57:$AX58)&gt;0,IF($AX57&lt;$AX58,$AW57,$AW58),"----------")</f>
        <v>Zdun Aleksander</v>
      </c>
      <c r="AT59" s="33">
        <f>VLOOKUP(AR59,'Zawody '!$C$107:$E$153,3)</f>
        <v>0</v>
      </c>
      <c r="AV59" s="67"/>
      <c r="AW59" s="40"/>
      <c r="AX59" s="34"/>
      <c r="AY59" s="143" t="s">
        <v>0</v>
      </c>
      <c r="AZ59" s="62">
        <f>AZ52+1</f>
        <v>15</v>
      </c>
      <c r="BA59" s="32" t="str">
        <f>IF(SUM($AX57:$AX58)&gt;0,IF($AX57&gt;$AX58,$AW57,$AW58),"----------")</f>
        <v>Białek Grzegorz</v>
      </c>
      <c r="BB59" s="33">
        <f>VLOOKUP(AZ59,'Zawody '!$I$107:$K$153,3)</f>
        <v>0</v>
      </c>
      <c r="BC59" s="42"/>
      <c r="BD59" s="61"/>
      <c r="BO59" s="43"/>
    </row>
    <row r="60" spans="18:67" ht="14.25" customHeight="1" thickBot="1">
      <c r="R60" s="43"/>
      <c r="V60" s="43"/>
      <c r="Z60" s="43"/>
      <c r="AD60" s="43"/>
      <c r="AH60" s="43"/>
      <c r="AJ60" s="63">
        <f>AJ59+1</f>
        <v>8</v>
      </c>
      <c r="AK60" s="38" t="str">
        <f>IF(SUM($AP63:$AP64)&gt;0,IF($AP63&gt;$AP64,$AO63,$AO64),"----------")</f>
        <v>Bednarczyk Wojciech</v>
      </c>
      <c r="AL60" s="39">
        <f>VLOOKUP(AJ60,'Zawody '!$F$242:$H$264,3)</f>
        <v>2</v>
      </c>
      <c r="AP60" s="43"/>
      <c r="AQ60" s="36"/>
      <c r="AR60" s="66">
        <f>AR59+1</f>
        <v>16</v>
      </c>
      <c r="AS60" s="38" t="str">
        <f>IF(SUM($AX61:$AX62)&gt;0,IF($AX61&lt;$AX62,$AW61,$AW62),"----------")</f>
        <v>Ordon Dominik</v>
      </c>
      <c r="AT60" s="39">
        <f>VLOOKUP(AR60,'Zawody '!$C$107:$E$153,3)</f>
        <v>2</v>
      </c>
      <c r="AV60" s="67"/>
      <c r="AW60" s="40"/>
      <c r="AX60" s="34"/>
      <c r="AY60" s="143"/>
      <c r="AZ60" s="63">
        <f>AZ59+1</f>
        <v>16</v>
      </c>
      <c r="BA60" s="38" t="str">
        <f>IF(SUM($AX61:$AX62)&gt;0,IF($AX61&gt;$AX62,$AW61,$AW62),"----------")</f>
        <v>Wilk Paweł</v>
      </c>
      <c r="BB60" s="39">
        <f>VLOOKUP(AZ60,'Zawody '!$I$107:$K$153,3)</f>
        <v>3</v>
      </c>
      <c r="BO60" s="43"/>
    </row>
    <row r="61" spans="18:67" ht="14.25" customHeight="1">
      <c r="R61" s="43"/>
      <c r="V61" s="43"/>
      <c r="Z61" s="43"/>
      <c r="AD61" s="43"/>
      <c r="AH61" s="43"/>
      <c r="AL61" s="46"/>
      <c r="AP61" s="43"/>
      <c r="AT61" s="46"/>
      <c r="AU61" s="51"/>
      <c r="AV61" s="65">
        <v>61</v>
      </c>
      <c r="AW61" s="32" t="str">
        <f>VLOOKUP(Diagram!$AV61,'Lista uczestników'!$C$4:$D$67,2)</f>
        <v>Ordon Dominik</v>
      </c>
      <c r="AX61" s="33">
        <f>'Zawody '!$H50</f>
        <v>0</v>
      </c>
      <c r="AY61" s="51"/>
      <c r="AZ61" s="61"/>
      <c r="BA61" s="34"/>
      <c r="BO61" s="43"/>
    </row>
    <row r="62" spans="18:67" ht="14.25" customHeight="1" thickBot="1">
      <c r="R62" s="35"/>
      <c r="V62" s="43"/>
      <c r="Z62" s="35"/>
      <c r="AD62" s="43"/>
      <c r="AH62" s="35"/>
      <c r="AL62" s="43"/>
      <c r="AP62" s="43"/>
      <c r="AV62" s="66">
        <v>4</v>
      </c>
      <c r="AW62" s="38" t="str">
        <f>VLOOKUP(Diagram!$AV62,'Lista uczestników'!$C$4:$D$67,2)</f>
        <v>Wilk Paweł</v>
      </c>
      <c r="AX62" s="39">
        <f>'Zawody '!$H51</f>
        <v>2</v>
      </c>
      <c r="BO62" s="43"/>
    </row>
    <row r="63" spans="15:71" ht="14.25" customHeight="1">
      <c r="O63" s="126">
        <v>1</v>
      </c>
      <c r="P63" s="41"/>
      <c r="Q63" s="49" t="str">
        <f>IF(SUM($V47:$V48)&gt;0,IF($V47&gt;$V48,$U47,$U48),"----------")</f>
        <v>----------</v>
      </c>
      <c r="R63" s="33">
        <f>VLOOKUP(O63,'Zawody '!$F$373:$H$377,3)</f>
        <v>0</v>
      </c>
      <c r="V63" s="43"/>
      <c r="W63" s="126">
        <v>3</v>
      </c>
      <c r="X63" s="41"/>
      <c r="Y63" s="49" t="str">
        <f>IF(SUM($AD55:$AD56)&gt;0,IF($AD55&gt;$AD56,$AC55,$AC56),"----------")</f>
        <v>Wilk Paweł</v>
      </c>
      <c r="Z63" s="33">
        <f>VLOOKUP(W63,'Zawody '!$F$334:$H$344,3)</f>
        <v>0</v>
      </c>
      <c r="AD63" s="43"/>
      <c r="AE63" s="126">
        <v>7</v>
      </c>
      <c r="AF63" s="41"/>
      <c r="AG63" s="32" t="str">
        <f>IF(SUM($AL59:$AL60)&gt;0,IF($AL59&gt;$AL60,$AK59,$AK60),"----------")</f>
        <v>Bednarczyk Wojciech</v>
      </c>
      <c r="AH63" s="33">
        <f>VLOOKUP(AE63,'Zawody '!$F$271:$H$293,3)</f>
        <v>2</v>
      </c>
      <c r="AL63" s="43"/>
      <c r="AM63" s="60">
        <v>15</v>
      </c>
      <c r="AN63" s="31"/>
      <c r="AO63" s="32" t="str">
        <f>IF(SUM($AT59:$AT60)&gt;0,IF($AT59&gt;$AT60,$AS59,$AS60),"----------")</f>
        <v>Ordon Dominik</v>
      </c>
      <c r="AP63" s="33">
        <f>VLOOKUP(AM63,'Zawody '!$F$160:$H$206,3)</f>
        <v>0</v>
      </c>
      <c r="AV63" s="67"/>
      <c r="AW63" s="40"/>
      <c r="AX63" s="34"/>
      <c r="BO63" s="143">
        <v>7</v>
      </c>
      <c r="BP63" s="62">
        <v>1</v>
      </c>
      <c r="BQ63" s="32" t="str">
        <f>IF(SUM($BN31:$BN32)&gt;0,IF($BN31&gt;$BN32,$BM31,$BM32),"----------")</f>
        <v>Chlewicki Grzegorz</v>
      </c>
      <c r="BR63" s="33">
        <f>VLOOKUP(BP63,'Zawody '!$I$382:$K$383,3)</f>
        <v>0</v>
      </c>
      <c r="BS63" s="42"/>
    </row>
    <row r="64" spans="14:71" ht="14.25" customHeight="1" thickBot="1">
      <c r="N64" s="43"/>
      <c r="O64" s="60">
        <v>2</v>
      </c>
      <c r="P64" s="45">
        <v>6</v>
      </c>
      <c r="Q64" s="50" t="str">
        <f>IF(SUM($BN95:$BN96)&gt;0,IF($BN95&lt;$BN96,$BM95,$BM96),"----------")</f>
        <v>Borzyszkowski Robert</v>
      </c>
      <c r="R64" s="39">
        <f>VLOOKUP(O64,'Zawody '!$F$373:$H$377,3)</f>
        <v>2</v>
      </c>
      <c r="W64" s="60">
        <v>4</v>
      </c>
      <c r="X64" s="45">
        <v>3</v>
      </c>
      <c r="Y64" s="44" t="str">
        <f>IF(SUM($BJ79:$BJ80)&gt;0,IF($BJ79&lt;$BJ80,$BI79,$BI80),"----------")</f>
        <v>Jabłoński Krzysztof</v>
      </c>
      <c r="Z64" s="39">
        <f>VLOOKUP(W64,'Zawody '!$F$334:$H$344,3)</f>
        <v>0</v>
      </c>
      <c r="AE64" s="60">
        <v>8</v>
      </c>
      <c r="AF64" s="45" t="s">
        <v>22</v>
      </c>
      <c r="AG64" s="38" t="str">
        <f>IF(SUM($BF39:$BF40)&gt;0,IF($BF39&lt;$BF40,$BE39,$BE40),"----------")</f>
        <v>Tomczak Patryk</v>
      </c>
      <c r="AH64" s="39">
        <f>VLOOKUP(AE64,'Zawody '!$F$271:$H$293,3)</f>
        <v>0</v>
      </c>
      <c r="AL64" s="34"/>
      <c r="AM64" s="125">
        <v>16</v>
      </c>
      <c r="AN64" s="37" t="s">
        <v>10</v>
      </c>
      <c r="AO64" s="38" t="str">
        <f>IF(SUM($BB67:$BB68)&gt;0,IF($BB67&lt;$BB68,$BA67,$BA68),"----------")</f>
        <v>Bednarczyk Wojciech</v>
      </c>
      <c r="AP64" s="39">
        <f>VLOOKUP(AM64,'Zawody '!$F$160:$H$206,3)</f>
        <v>2</v>
      </c>
      <c r="AV64" s="67"/>
      <c r="AW64" s="40"/>
      <c r="AX64" s="34"/>
      <c r="BO64" s="143"/>
      <c r="BP64" s="63">
        <v>2</v>
      </c>
      <c r="BQ64" s="38" t="str">
        <f>IF(SUM($BN95:$BN96)&gt;0,IF($BN95&gt;$BN96,$BM95,$BM96),"----------")</f>
        <v>Dziwak Marek</v>
      </c>
      <c r="BR64" s="39">
        <f>VLOOKUP(BP64,'Zawody '!$I$382:$K$383,3)</f>
        <v>3</v>
      </c>
      <c r="BS64" s="43"/>
    </row>
    <row r="65" spans="14:71" ht="14.25" customHeight="1">
      <c r="N65" s="43"/>
      <c r="AL65" s="34"/>
      <c r="AM65" s="64"/>
      <c r="AN65" s="34"/>
      <c r="AO65" s="34"/>
      <c r="AP65" s="34"/>
      <c r="AQ65" s="34"/>
      <c r="AU65" s="51"/>
      <c r="AV65" s="65">
        <v>3</v>
      </c>
      <c r="AW65" s="32" t="str">
        <f>VLOOKUP(Diagram!$AV65,'Lista uczestników'!$C$4:$D$67,2)</f>
        <v>Borzyszkowski Robert</v>
      </c>
      <c r="AX65" s="33">
        <f>'Zawody '!$H53</f>
        <v>2</v>
      </c>
      <c r="AY65" s="51"/>
      <c r="BO65" s="43"/>
      <c r="BP65" s="154" t="s">
        <v>36</v>
      </c>
      <c r="BQ65" s="151"/>
      <c r="BR65" s="155"/>
      <c r="BS65" s="43"/>
    </row>
    <row r="66" spans="14:71" ht="14.25" customHeight="1" thickBot="1">
      <c r="N66" s="43"/>
      <c r="AL66" s="34"/>
      <c r="AM66" s="64"/>
      <c r="AN66" s="34"/>
      <c r="AO66" s="34"/>
      <c r="AP66" s="34"/>
      <c r="AQ66" s="34"/>
      <c r="AT66" s="35"/>
      <c r="AV66" s="66">
        <v>62</v>
      </c>
      <c r="AW66" s="38" t="str">
        <f>VLOOKUP(Diagram!$AV66,'Lista uczestników'!$C$4:$D$67,2)</f>
        <v>Sumara Marek</v>
      </c>
      <c r="AX66" s="39">
        <f>'Zawody '!$H54</f>
        <v>0</v>
      </c>
      <c r="AZ66" s="61"/>
      <c r="BA66" s="34"/>
      <c r="BO66" s="43"/>
      <c r="BS66" s="43"/>
    </row>
    <row r="67" spans="14:71" ht="14.25" customHeight="1">
      <c r="N67" s="43"/>
      <c r="AL67" s="34"/>
      <c r="AR67" s="65">
        <f>AR60+1</f>
        <v>17</v>
      </c>
      <c r="AS67" s="32" t="str">
        <f>IF(SUM($AX65:$AX66)&gt;0,IF($AX65&lt;$AX66,$AW65,$AW66),"----------")</f>
        <v>Sumara Marek</v>
      </c>
      <c r="AT67" s="33">
        <f>VLOOKUP(AR67,'Zawody '!$C$107:$E$153,3)</f>
        <v>0</v>
      </c>
      <c r="AV67" s="67"/>
      <c r="AW67" s="40"/>
      <c r="AX67" s="34"/>
      <c r="AY67" s="143" t="s">
        <v>10</v>
      </c>
      <c r="AZ67" s="62">
        <f>AZ60+1</f>
        <v>17</v>
      </c>
      <c r="BA67" s="32" t="str">
        <f>IF(SUM($AX65:$AX66)&gt;0,IF($AX65&gt;$AX66,$AW65,$AW66),"----------")</f>
        <v>Borzyszkowski Robert</v>
      </c>
      <c r="BB67" s="33">
        <f>VLOOKUP(AZ67,'Zawody '!$I$107:$K$153,3)</f>
        <v>3</v>
      </c>
      <c r="BC67" s="42"/>
      <c r="BO67" s="43"/>
      <c r="BS67" s="43"/>
    </row>
    <row r="68" spans="14:71" ht="14.25" customHeight="1" thickBot="1">
      <c r="N68" s="43"/>
      <c r="AL68" s="34"/>
      <c r="AP68" s="43"/>
      <c r="AQ68" s="36"/>
      <c r="AR68" s="66">
        <f>AR67+1</f>
        <v>18</v>
      </c>
      <c r="AS68" s="38" t="str">
        <f>IF(SUM($AX69:$AX70)&gt;0,IF($AX69&lt;$AX70,$AW69,$AW70),"----------")</f>
        <v>Grieger Szymon</v>
      </c>
      <c r="AT68" s="39">
        <f>VLOOKUP(AR68,'Zawody '!$C$107:$E$153,3)</f>
        <v>2</v>
      </c>
      <c r="AV68" s="67"/>
      <c r="AW68" s="40"/>
      <c r="AX68" s="34"/>
      <c r="AY68" s="143"/>
      <c r="AZ68" s="63">
        <f>AZ67+1</f>
        <v>18</v>
      </c>
      <c r="BA68" s="38" t="str">
        <f>IF(SUM($AX69:$AX70)&gt;0,IF($AX69&gt;$AX70,$AW69,$AW70),"----------")</f>
        <v>Bednarczyk Wojciech</v>
      </c>
      <c r="BB68" s="39">
        <f>VLOOKUP(AZ68,'Zawody '!$I$107:$K$153,3)</f>
        <v>0</v>
      </c>
      <c r="BD68" s="61"/>
      <c r="BO68" s="43"/>
      <c r="BS68" s="43"/>
    </row>
    <row r="69" spans="14:71" ht="14.25" customHeight="1">
      <c r="N69" s="43"/>
      <c r="AL69" s="34"/>
      <c r="AP69" s="43"/>
      <c r="AT69" s="46"/>
      <c r="AU69" s="51"/>
      <c r="AV69" s="65">
        <v>35</v>
      </c>
      <c r="AW69" s="32" t="str">
        <f>VLOOKUP(Diagram!$AV69,'Lista uczestników'!$C$4:$D$67,2)</f>
        <v>Grieger Szymon</v>
      </c>
      <c r="AX69" s="33">
        <f>'Zawody '!$H56</f>
        <v>1</v>
      </c>
      <c r="AY69" s="51"/>
      <c r="AZ69" s="61"/>
      <c r="BA69" s="34"/>
      <c r="BD69" s="61"/>
      <c r="BO69" s="43"/>
      <c r="BS69" s="43"/>
    </row>
    <row r="70" spans="14:71" ht="14.25" customHeight="1" thickBot="1">
      <c r="N70" s="43"/>
      <c r="AL70" s="34"/>
      <c r="AP70" s="43"/>
      <c r="AV70" s="66">
        <v>30</v>
      </c>
      <c r="AW70" s="38" t="str">
        <f>VLOOKUP(Diagram!$AV70,'Lista uczestników'!$C$4:$D$67,2)</f>
        <v>Bednarczyk Wojciech</v>
      </c>
      <c r="AX70" s="39">
        <f>'Zawody '!$H57</f>
        <v>2</v>
      </c>
      <c r="BD70" s="127"/>
      <c r="BO70" s="43"/>
      <c r="BS70" s="43"/>
    </row>
    <row r="71" spans="14:71" ht="14.25" customHeight="1">
      <c r="N71" s="43"/>
      <c r="AL71" s="34"/>
      <c r="AM71" s="60">
        <v>17</v>
      </c>
      <c r="AN71" s="31"/>
      <c r="AO71" s="32" t="str">
        <f>IF(SUM($AT67:$AT68)&gt;0,IF($AT67&gt;$AT68,$AS67,$AS68),"----------")</f>
        <v>Grieger Szymon</v>
      </c>
      <c r="AP71" s="33">
        <f>VLOOKUP(AM71,'Zawody '!$F$160:$H$206,3)</f>
        <v>0</v>
      </c>
      <c r="AV71" s="67"/>
      <c r="AW71" s="40"/>
      <c r="AX71" s="34"/>
      <c r="BC71" s="143" t="s">
        <v>24</v>
      </c>
      <c r="BD71" s="62">
        <f>BD56+1</f>
        <v>9</v>
      </c>
      <c r="BE71" s="32" t="str">
        <f>IF(SUM($BB67:$BB68)&gt;0,IF($BB67&gt;$BB68,$BA67,$BA68),"----------")</f>
        <v>Borzyszkowski Robert</v>
      </c>
      <c r="BF71" s="33">
        <f>VLOOKUP(BD71,'Zawody '!$F$213:$H$235,3)</f>
        <v>3</v>
      </c>
      <c r="BG71" s="42"/>
      <c r="BO71" s="43"/>
      <c r="BS71" s="43"/>
    </row>
    <row r="72" spans="14:71" ht="14.25" customHeight="1" thickBot="1">
      <c r="N72" s="43"/>
      <c r="AL72" s="43"/>
      <c r="AM72" s="125">
        <v>18</v>
      </c>
      <c r="AN72" s="37" t="s">
        <v>0</v>
      </c>
      <c r="AO72" s="38" t="str">
        <f>IF(SUM($BB59:$BB60)&gt;0,IF($BB59&lt;$BB60,$BA59,$BA60),"----------")</f>
        <v>Białek Grzegorz</v>
      </c>
      <c r="AP72" s="39">
        <f>VLOOKUP(AM72,'Zawody '!$F$160:$H$206,3)</f>
        <v>2</v>
      </c>
      <c r="AV72" s="67"/>
      <c r="AW72" s="40"/>
      <c r="AX72" s="34"/>
      <c r="BC72" s="143"/>
      <c r="BD72" s="63">
        <f>BD71+1</f>
        <v>10</v>
      </c>
      <c r="BE72" s="38" t="str">
        <f>IF(SUM($BB75:$BB76)&gt;0,IF($BB75&gt;$BB76,$BA75,$BA76),"----------")</f>
        <v>Dadak Damian</v>
      </c>
      <c r="BF72" s="39">
        <f>VLOOKUP(BD72,'Zawody '!$F$213:$H$235,3)</f>
        <v>0</v>
      </c>
      <c r="BG72" s="43"/>
      <c r="BO72" s="43"/>
      <c r="BS72" s="43"/>
    </row>
    <row r="73" spans="14:71" ht="14.25" customHeight="1">
      <c r="N73" s="43"/>
      <c r="AL73" s="43"/>
      <c r="AM73" s="64"/>
      <c r="AN73" s="34"/>
      <c r="AO73" s="34"/>
      <c r="AP73" s="34"/>
      <c r="AQ73" s="34"/>
      <c r="AU73" s="51"/>
      <c r="AV73" s="65">
        <v>19</v>
      </c>
      <c r="AW73" s="32" t="str">
        <f>VLOOKUP(Diagram!$AV73,'Lista uczestników'!$C$4:$D$67,2)</f>
        <v>Oganowski Przemysław</v>
      </c>
      <c r="AX73" s="33">
        <f>'Zawody '!$H59</f>
        <v>2</v>
      </c>
      <c r="AY73" s="51"/>
      <c r="BD73" s="128"/>
      <c r="BG73" s="43"/>
      <c r="BO73" s="43"/>
      <c r="BS73" s="43"/>
    </row>
    <row r="74" spans="14:71" ht="14.25" customHeight="1" thickBot="1">
      <c r="N74" s="43"/>
      <c r="AL74" s="35"/>
      <c r="AM74" s="64"/>
      <c r="AN74" s="34"/>
      <c r="AO74" s="34"/>
      <c r="AP74" s="34"/>
      <c r="AQ74" s="34"/>
      <c r="AT74" s="35"/>
      <c r="AV74" s="66">
        <v>46</v>
      </c>
      <c r="AW74" s="38" t="str">
        <f>VLOOKUP(Diagram!$AV74,'Lista uczestników'!$C$4:$D$67,2)</f>
        <v>Pilarski Piotr</v>
      </c>
      <c r="AX74" s="39">
        <f>'Zawody '!$H60</f>
        <v>0</v>
      </c>
      <c r="AZ74" s="61"/>
      <c r="BA74" s="34"/>
      <c r="BD74" s="61"/>
      <c r="BG74" s="43"/>
      <c r="BO74" s="43"/>
      <c r="BS74" s="43"/>
    </row>
    <row r="75" spans="14:71" ht="14.25" customHeight="1">
      <c r="N75" s="43"/>
      <c r="AI75" s="47"/>
      <c r="AJ75" s="62">
        <f>AJ60+1</f>
        <v>9</v>
      </c>
      <c r="AK75" s="32" t="str">
        <f>IF(SUM($AP71:$AP72)&gt;0,IF($AP71&gt;$AP72,$AO71,$AO72),"----------")</f>
        <v>Białek Grzegorz</v>
      </c>
      <c r="AL75" s="33">
        <f>VLOOKUP(AJ75,'Zawody '!$F$242:$H$264,3)</f>
        <v>0</v>
      </c>
      <c r="AR75" s="65">
        <f>AR68+1</f>
        <v>19</v>
      </c>
      <c r="AS75" s="32" t="str">
        <f>IF(SUM($AX73:$AX74)&gt;0,IF($AX73&lt;$AX74,$AW73,$AW74),"----------")</f>
        <v>Pilarski Piotr</v>
      </c>
      <c r="AT75" s="33">
        <f>VLOOKUP(AR75,'Zawody '!$C$107:$E$153,3)</f>
        <v>1</v>
      </c>
      <c r="AV75" s="67"/>
      <c r="AW75" s="40"/>
      <c r="AX75" s="34"/>
      <c r="AY75" s="143" t="s">
        <v>11</v>
      </c>
      <c r="AZ75" s="62">
        <f>AZ68+1</f>
        <v>19</v>
      </c>
      <c r="BA75" s="32" t="str">
        <f>IF(SUM($AX73:$AX74)&gt;0,IF($AX73&gt;$AX74,$AW73,$AW74),"----------")</f>
        <v>Oganowski Przemysław</v>
      </c>
      <c r="BB75" s="33">
        <f>VLOOKUP(AZ75,'Zawody '!$I$107:$K$153,3)</f>
        <v>0</v>
      </c>
      <c r="BC75" s="42"/>
      <c r="BD75" s="61"/>
      <c r="BG75" s="43"/>
      <c r="BO75" s="43"/>
      <c r="BS75" s="43"/>
    </row>
    <row r="76" spans="14:71" ht="14.25" customHeight="1" thickBot="1">
      <c r="N76" s="43"/>
      <c r="AH76" s="43"/>
      <c r="AJ76" s="63">
        <f>AJ75+1</f>
        <v>10</v>
      </c>
      <c r="AK76" s="38" t="str">
        <f>IF(SUM($AP79:$AP80)&gt;0,IF($AP79&gt;$AP80,$AO79,$AO80),"----------")</f>
        <v>Wojtysek Zbigniew</v>
      </c>
      <c r="AL76" s="39">
        <f>VLOOKUP(AJ76,'Zawody '!$F$242:$H$264,3)</f>
        <v>2</v>
      </c>
      <c r="AP76" s="43"/>
      <c r="AQ76" s="36"/>
      <c r="AR76" s="66">
        <f>AR75+1</f>
        <v>20</v>
      </c>
      <c r="AS76" s="38" t="str">
        <f>IF(SUM($AX77:$AX78)&gt;0,IF($AX77&lt;$AX78,$AW77,$AW78),"----------")</f>
        <v>Witkowski Przemysław</v>
      </c>
      <c r="AT76" s="39">
        <f>VLOOKUP(AR76,'Zawody '!$C$107:$E$153,3)</f>
        <v>2</v>
      </c>
      <c r="AV76" s="67"/>
      <c r="AW76" s="40"/>
      <c r="AX76" s="34"/>
      <c r="AY76" s="143"/>
      <c r="AZ76" s="63">
        <f>AZ75+1</f>
        <v>20</v>
      </c>
      <c r="BA76" s="38" t="str">
        <f>IF(SUM($AX77:$AX78)&gt;0,IF($AX77&gt;$AX78,$AW77,$AW78),"----------")</f>
        <v>Dadak Damian</v>
      </c>
      <c r="BB76" s="39">
        <f>VLOOKUP(AZ76,'Zawody '!$I$107:$K$153,3)</f>
        <v>3</v>
      </c>
      <c r="BG76" s="43"/>
      <c r="BO76" s="43"/>
      <c r="BS76" s="43"/>
    </row>
    <row r="77" spans="14:71" ht="14.25" customHeight="1">
      <c r="N77" s="43"/>
      <c r="AH77" s="43"/>
      <c r="AL77" s="46"/>
      <c r="AP77" s="43"/>
      <c r="AT77" s="46"/>
      <c r="AU77" s="51"/>
      <c r="AV77" s="65">
        <v>51</v>
      </c>
      <c r="AW77" s="32" t="str">
        <f>VLOOKUP(Diagram!$AV77,'Lista uczestników'!$C$4:$D$67,2)</f>
        <v>Witkowski Przemysław</v>
      </c>
      <c r="AX77" s="33">
        <f>'Zawody '!$H62</f>
        <v>0</v>
      </c>
      <c r="AY77" s="51"/>
      <c r="AZ77" s="61"/>
      <c r="BA77" s="34"/>
      <c r="BG77" s="43"/>
      <c r="BO77" s="43"/>
      <c r="BS77" s="43"/>
    </row>
    <row r="78" spans="14:71" ht="14.25" customHeight="1" thickBot="1">
      <c r="N78" s="43"/>
      <c r="AH78" s="35"/>
      <c r="AL78" s="43"/>
      <c r="AP78" s="43"/>
      <c r="AV78" s="66">
        <v>14</v>
      </c>
      <c r="AW78" s="38" t="str">
        <f>VLOOKUP(Diagram!$AV78,'Lista uczestników'!$C$4:$D$67,2)</f>
        <v>Dadak Damian</v>
      </c>
      <c r="AX78" s="39">
        <f>'Zawody '!$H63</f>
        <v>2</v>
      </c>
      <c r="BG78" s="43"/>
      <c r="BO78" s="43"/>
      <c r="BS78" s="43"/>
    </row>
    <row r="79" spans="14:71" ht="14.25" customHeight="1">
      <c r="N79" s="43"/>
      <c r="AE79" s="126">
        <v>9</v>
      </c>
      <c r="AF79" s="41"/>
      <c r="AG79" s="32" t="str">
        <f>IF(SUM($AL75:$AL76)&gt;0,IF($AL75&gt;$AL76,$AK75,$AK76),"----------")</f>
        <v>Wojtysek Zbigniew</v>
      </c>
      <c r="AH79" s="33">
        <f>VLOOKUP(AE79,'Zawody '!$F$271:$H$293,3)</f>
        <v>2</v>
      </c>
      <c r="AL79" s="43"/>
      <c r="AM79" s="60">
        <v>19</v>
      </c>
      <c r="AN79" s="31"/>
      <c r="AO79" s="32" t="str">
        <f>IF(SUM($AT75:$AT76)&gt;0,IF($AT75&gt;$AT76,$AS75,$AS76),"----------")</f>
        <v>Witkowski Przemysław</v>
      </c>
      <c r="AP79" s="33">
        <f>VLOOKUP(AM79,'Zawody '!$F$160:$H$206,3)</f>
        <v>0</v>
      </c>
      <c r="AV79" s="67"/>
      <c r="AW79" s="40"/>
      <c r="AX79" s="34"/>
      <c r="BG79" s="143">
        <v>3</v>
      </c>
      <c r="BH79" s="41">
        <v>5</v>
      </c>
      <c r="BI79" s="32" t="str">
        <f>IF(SUM($BF71:$BF72)&gt;0,IF($BF71&gt;$BF72,$BE71,$BE72),"----------")</f>
        <v>Borzyszkowski Robert</v>
      </c>
      <c r="BJ79" s="33">
        <f>VLOOKUP(BH79,'Zawody '!$F$300:$H$310,3)</f>
        <v>3</v>
      </c>
      <c r="BK79" s="42"/>
      <c r="BO79" s="43"/>
      <c r="BS79" s="43"/>
    </row>
    <row r="80" spans="14:71" ht="14.25" customHeight="1" thickBot="1">
      <c r="N80" s="43"/>
      <c r="AD80" s="43"/>
      <c r="AE80" s="60">
        <v>10</v>
      </c>
      <c r="AF80" s="45" t="s">
        <v>25</v>
      </c>
      <c r="AG80" s="38" t="str">
        <f>IF(SUM($BF87:$BF88)&gt;0,IF($BF87&lt;$BF88,$BE87,$BE88),"----------")</f>
        <v>Kozieł Krzysztof</v>
      </c>
      <c r="AH80" s="39">
        <f>VLOOKUP(AE80,'Zawody '!$F$271:$H$293,3)</f>
        <v>1</v>
      </c>
      <c r="AL80" s="34"/>
      <c r="AM80" s="125">
        <v>20</v>
      </c>
      <c r="AN80" s="37" t="s">
        <v>1</v>
      </c>
      <c r="AO80" s="38" t="str">
        <f>IF(SUM($BB51:$BB52)&gt;0,IF($BB51&lt;$BB52,$BA51,$BA52),"----------")</f>
        <v>Wojtysek Zbigniew</v>
      </c>
      <c r="AP80" s="39">
        <f>VLOOKUP(AM80,'Zawody '!$F$160:$H$206,3)</f>
        <v>2</v>
      </c>
      <c r="AV80" s="67"/>
      <c r="AW80" s="40"/>
      <c r="AX80" s="34"/>
      <c r="BG80" s="143"/>
      <c r="BH80" s="45">
        <v>6</v>
      </c>
      <c r="BI80" s="38" t="str">
        <f>IF(SUM($BF87:$BF88)&gt;0,IF($BF87&gt;$BF88,$BE87,$BE88),"----------")</f>
        <v>Jabłoński Krzysztof</v>
      </c>
      <c r="BJ80" s="39">
        <f>VLOOKUP(BH80,'Zawody '!$F$300:$H$310,3)</f>
        <v>0</v>
      </c>
      <c r="BK80" s="43"/>
      <c r="BO80" s="43"/>
      <c r="BS80" s="43"/>
    </row>
    <row r="81" spans="14:71" ht="14.25" customHeight="1">
      <c r="N81" s="43"/>
      <c r="AD81" s="43"/>
      <c r="AL81" s="34"/>
      <c r="AM81" s="64"/>
      <c r="AN81" s="34"/>
      <c r="AO81" s="34"/>
      <c r="AP81" s="34"/>
      <c r="AQ81" s="34"/>
      <c r="AU81" s="51"/>
      <c r="AV81" s="65">
        <v>11</v>
      </c>
      <c r="AW81" s="32" t="str">
        <f>VLOOKUP(Diagram!$AV81,'Lista uczestników'!$C$4:$D$67,2)</f>
        <v>Gawroński Paweł</v>
      </c>
      <c r="AX81" s="33">
        <f>'Zawody '!$H65</f>
        <v>2</v>
      </c>
      <c r="AY81" s="51"/>
      <c r="BG81" s="43"/>
      <c r="BH81" s="157" t="s">
        <v>41</v>
      </c>
      <c r="BI81" s="150"/>
      <c r="BJ81" s="150"/>
      <c r="BK81" s="43"/>
      <c r="BO81" s="43"/>
      <c r="BS81" s="43"/>
    </row>
    <row r="82" spans="14:71" ht="14.25" customHeight="1" thickBot="1">
      <c r="N82" s="43"/>
      <c r="AD82" s="43"/>
      <c r="AL82" s="34"/>
      <c r="AM82" s="64"/>
      <c r="AN82" s="34"/>
      <c r="AO82" s="34"/>
      <c r="AP82" s="34"/>
      <c r="AQ82" s="34"/>
      <c r="AT82" s="35"/>
      <c r="AV82" s="66">
        <v>54</v>
      </c>
      <c r="AW82" s="38" t="str">
        <f>VLOOKUP(Diagram!$AV82,'Lista uczestników'!$C$4:$D$67,2)</f>
        <v>Bajcar Łukasz</v>
      </c>
      <c r="AX82" s="39">
        <f>'Zawody '!$H66</f>
        <v>0</v>
      </c>
      <c r="AZ82" s="61"/>
      <c r="BA82" s="34"/>
      <c r="BG82" s="43"/>
      <c r="BK82" s="43"/>
      <c r="BO82" s="43"/>
      <c r="BS82" s="43"/>
    </row>
    <row r="83" spans="14:71" ht="14.25" customHeight="1">
      <c r="N83" s="43"/>
      <c r="AD83" s="43"/>
      <c r="AL83" s="34"/>
      <c r="AR83" s="65">
        <f>AR76+1</f>
        <v>21</v>
      </c>
      <c r="AS83" s="32" t="str">
        <f>IF(SUM($AX81:$AX82)&gt;0,IF($AX81&lt;$AX82,$AW81,$AW82),"----------")</f>
        <v>Bajcar Łukasz</v>
      </c>
      <c r="AT83" s="33">
        <f>VLOOKUP(AR83,'Zawody '!$C$107:$E$153,3)</f>
        <v>2</v>
      </c>
      <c r="AV83" s="67"/>
      <c r="AW83" s="40"/>
      <c r="AX83" s="34"/>
      <c r="AY83" s="143" t="s">
        <v>8</v>
      </c>
      <c r="AZ83" s="62">
        <f>AZ76+1</f>
        <v>21</v>
      </c>
      <c r="BA83" s="32" t="str">
        <f>IF(SUM($AX81:$AX82)&gt;0,IF($AX81&gt;$AX82,$AW81,$AW82),"----------")</f>
        <v>Gawroński Paweł</v>
      </c>
      <c r="BB83" s="33">
        <f>VLOOKUP(AZ83,'Zawody '!$I$107:$K$153,3)</f>
        <v>0</v>
      </c>
      <c r="BC83" s="42"/>
      <c r="BG83" s="43"/>
      <c r="BK83" s="43"/>
      <c r="BO83" s="43"/>
      <c r="BS83" s="43"/>
    </row>
    <row r="84" spans="14:71" ht="14.25" customHeight="1" thickBot="1">
      <c r="N84" s="43"/>
      <c r="AD84" s="43"/>
      <c r="AL84" s="34"/>
      <c r="AP84" s="43"/>
      <c r="AQ84" s="36"/>
      <c r="AR84" s="66">
        <f>AR83+1</f>
        <v>22</v>
      </c>
      <c r="AS84" s="38" t="str">
        <f>IF(SUM($AX85:$AX86)&gt;0,IF($AX85&lt;$AX86,$AW85,$AW86),"----------")</f>
        <v>Białkowski Tymoteusz</v>
      </c>
      <c r="AT84" s="39">
        <f>VLOOKUP(AR84,'Zawody '!$C$107:$E$153,3)</f>
        <v>0</v>
      </c>
      <c r="AV84" s="67"/>
      <c r="AW84" s="40"/>
      <c r="AX84" s="34"/>
      <c r="AY84" s="143"/>
      <c r="AZ84" s="63">
        <f>AZ83+1</f>
        <v>22</v>
      </c>
      <c r="BA84" s="38" t="str">
        <f>IF(SUM($AX85:$AX86)&gt;0,IF($AX85&gt;$AX86,$AW85,$AW86),"----------")</f>
        <v>Kozieł Krzysztof</v>
      </c>
      <c r="BB84" s="39">
        <f>VLOOKUP(AZ84,'Zawody '!$I$107:$K$153,3)</f>
        <v>3</v>
      </c>
      <c r="BD84" s="61"/>
      <c r="BG84" s="43"/>
      <c r="BK84" s="43"/>
      <c r="BO84" s="43"/>
      <c r="BS84" s="43"/>
    </row>
    <row r="85" spans="14:71" ht="14.25" customHeight="1">
      <c r="N85" s="43"/>
      <c r="AD85" s="43"/>
      <c r="AL85" s="34"/>
      <c r="AP85" s="43"/>
      <c r="AT85" s="46"/>
      <c r="AU85" s="51"/>
      <c r="AV85" s="65">
        <v>43</v>
      </c>
      <c r="AW85" s="32" t="str">
        <f>VLOOKUP(Diagram!$AV85,'Lista uczestników'!$C$4:$D$67,2)</f>
        <v>Białkowski Tymoteusz</v>
      </c>
      <c r="AX85" s="33">
        <f>'Zawody '!$H68</f>
        <v>0</v>
      </c>
      <c r="AY85" s="51"/>
      <c r="AZ85" s="61"/>
      <c r="BA85" s="34"/>
      <c r="BD85" s="61"/>
      <c r="BG85" s="43"/>
      <c r="BK85" s="43"/>
      <c r="BO85" s="43"/>
      <c r="BS85" s="43"/>
    </row>
    <row r="86" spans="14:71" ht="14.25" customHeight="1" thickBot="1">
      <c r="N86" s="43"/>
      <c r="AD86" s="43"/>
      <c r="AL86" s="34"/>
      <c r="AP86" s="43"/>
      <c r="AV86" s="66">
        <v>22</v>
      </c>
      <c r="AW86" s="38" t="str">
        <f>VLOOKUP(Diagram!$AV86,'Lista uczestników'!$C$4:$D$67,2)</f>
        <v>Kozieł Krzysztof</v>
      </c>
      <c r="AX86" s="39">
        <f>'Zawody '!$H69</f>
        <v>2</v>
      </c>
      <c r="BD86" s="127"/>
      <c r="BG86" s="43"/>
      <c r="BK86" s="43"/>
      <c r="BO86" s="43"/>
      <c r="BS86" s="43"/>
    </row>
    <row r="87" spans="14:71" ht="14.25" customHeight="1">
      <c r="N87" s="43"/>
      <c r="AA87" s="47"/>
      <c r="AB87" s="62">
        <v>5</v>
      </c>
      <c r="AC87" s="32" t="str">
        <f>IF(SUM($AH79:$AH80)&gt;0,IF($AH79&gt;$AH80,$AG79,$AG80),"----------")</f>
        <v>Wojtysek Zbigniew</v>
      </c>
      <c r="AD87" s="33">
        <f>VLOOKUP(AB87,'Zawody '!$F$317:$H$327,3)</f>
        <v>0</v>
      </c>
      <c r="AL87" s="34"/>
      <c r="AM87" s="60">
        <v>21</v>
      </c>
      <c r="AN87" s="31"/>
      <c r="AO87" s="32" t="str">
        <f>IF(SUM($AT83:$AT84)&gt;0,IF($AT83&gt;$AT84,$AS83,$AS84),"----------")</f>
        <v>Bajcar Łukasz</v>
      </c>
      <c r="AP87" s="33">
        <f>VLOOKUP(AM87,'Zawody '!$F$160:$H$206,3)</f>
        <v>2</v>
      </c>
      <c r="AV87" s="67"/>
      <c r="AW87" s="40"/>
      <c r="AX87" s="34"/>
      <c r="BC87" s="143" t="s">
        <v>25</v>
      </c>
      <c r="BD87" s="62">
        <f>BD72+1</f>
        <v>11</v>
      </c>
      <c r="BE87" s="32" t="str">
        <f>IF(SUM($BB83:$BB84)&gt;0,IF($BB83&gt;$BB84,$BA83,$BA84),"----------")</f>
        <v>Kozieł Krzysztof</v>
      </c>
      <c r="BF87" s="33">
        <f>VLOOKUP(BD87,'Zawody '!$F$213:$H$235,3)</f>
        <v>0</v>
      </c>
      <c r="BG87" s="48"/>
      <c r="BK87" s="43"/>
      <c r="BO87" s="43"/>
      <c r="BS87" s="43"/>
    </row>
    <row r="88" spans="14:71" ht="14.25" customHeight="1" thickBot="1">
      <c r="N88" s="43"/>
      <c r="Z88" s="43"/>
      <c r="AB88" s="63">
        <v>6</v>
      </c>
      <c r="AC88" s="38" t="str">
        <f>IF(SUM($AH95:$AH96)&gt;0,IF($AH95&gt;$AH96,$AG95,$AG96),"----------")</f>
        <v>Dadak Damian</v>
      </c>
      <c r="AD88" s="39">
        <f>VLOOKUP(AB88,'Zawody '!$F$317:$H$327,3)</f>
        <v>2</v>
      </c>
      <c r="AL88" s="43"/>
      <c r="AM88" s="125">
        <v>22</v>
      </c>
      <c r="AN88" s="37" t="s">
        <v>2</v>
      </c>
      <c r="AO88" s="38" t="str">
        <f>IF(SUM($BB43:$BB44)&gt;0,IF($BB43&lt;$BB44,$BA43,$BA44),"----------")</f>
        <v>Serhii Holiat</v>
      </c>
      <c r="AP88" s="39">
        <f>VLOOKUP(AM88,'Zawody '!$F$160:$H$206,3)</f>
        <v>1</v>
      </c>
      <c r="AV88" s="67"/>
      <c r="AW88" s="40"/>
      <c r="AX88" s="34"/>
      <c r="BC88" s="143"/>
      <c r="BD88" s="63">
        <f>BD87+1</f>
        <v>12</v>
      </c>
      <c r="BE88" s="38" t="str">
        <f>IF(SUM($BB91:$BB92)&gt;0,IF($BB91&gt;$BB92,$BA91,$BA92),"----------")</f>
        <v>Jabłoński Krzysztof</v>
      </c>
      <c r="BF88" s="39">
        <f>VLOOKUP(BD88,'Zawody '!$F$213:$H$235,3)</f>
        <v>3</v>
      </c>
      <c r="BK88" s="43"/>
      <c r="BO88" s="43"/>
      <c r="BS88" s="43"/>
    </row>
    <row r="89" spans="14:71" ht="14.25" customHeight="1">
      <c r="N89" s="43"/>
      <c r="Z89" s="43"/>
      <c r="AD89" s="43"/>
      <c r="AL89" s="43"/>
      <c r="AM89" s="64"/>
      <c r="AN89" s="34"/>
      <c r="AO89" s="34"/>
      <c r="AP89" s="34"/>
      <c r="AQ89" s="34"/>
      <c r="AU89" s="51"/>
      <c r="AV89" s="65">
        <v>27</v>
      </c>
      <c r="AW89" s="32" t="str">
        <f>VLOOKUP(Diagram!$AV89,'Lista uczestników'!$C$4:$D$67,2)</f>
        <v>Napierała Paweł</v>
      </c>
      <c r="AX89" s="33">
        <f>'Zawody '!$H71</f>
        <v>2</v>
      </c>
      <c r="AY89" s="51"/>
      <c r="BD89" s="128"/>
      <c r="BK89" s="43"/>
      <c r="BO89" s="43"/>
      <c r="BS89" s="43"/>
    </row>
    <row r="90" spans="14:71" ht="14.25" customHeight="1" thickBot="1">
      <c r="N90" s="43"/>
      <c r="Z90" s="43"/>
      <c r="AD90" s="43"/>
      <c r="AL90" s="35"/>
      <c r="AM90" s="64"/>
      <c r="AN90" s="34"/>
      <c r="AO90" s="34"/>
      <c r="AP90" s="34"/>
      <c r="AQ90" s="34"/>
      <c r="AT90" s="35"/>
      <c r="AV90" s="66">
        <v>38</v>
      </c>
      <c r="AW90" s="38" t="str">
        <f>VLOOKUP(Diagram!$AV90,'Lista uczestników'!$C$4:$D$67,2)</f>
        <v>Szofer Tomasz</v>
      </c>
      <c r="AX90" s="39">
        <f>'Zawody '!$H72</f>
        <v>0</v>
      </c>
      <c r="AZ90" s="61"/>
      <c r="BA90" s="34"/>
      <c r="BD90" s="61"/>
      <c r="BK90" s="43"/>
      <c r="BO90" s="43"/>
      <c r="BS90" s="43"/>
    </row>
    <row r="91" spans="14:71" ht="14.25" customHeight="1">
      <c r="N91" s="43"/>
      <c r="Z91" s="43"/>
      <c r="AD91" s="43"/>
      <c r="AE91" s="64"/>
      <c r="AF91" s="34"/>
      <c r="AG91" s="34"/>
      <c r="AI91" s="47"/>
      <c r="AJ91" s="62">
        <f>AJ76+1</f>
        <v>11</v>
      </c>
      <c r="AK91" s="32" t="str">
        <f>IF(SUM($AP87:$AP88)&gt;0,IF($AP87&gt;$AP88,$AO87,$AO88),"----------")</f>
        <v>Bajcar Łukasz</v>
      </c>
      <c r="AL91" s="33">
        <f>VLOOKUP(AJ91,'Zawody '!$F$242:$H$264,3)</f>
        <v>0</v>
      </c>
      <c r="AR91" s="65">
        <f>AR84+1</f>
        <v>23</v>
      </c>
      <c r="AS91" s="32" t="str">
        <f>IF(SUM($AX89:$AX90)&gt;0,IF($AX89&lt;$AX90,$AW89,$AW90),"----------")</f>
        <v>Szofer Tomasz</v>
      </c>
      <c r="AT91" s="33">
        <f>VLOOKUP(AR91,'Zawody '!$C$107:$E$153,3)</f>
        <v>0</v>
      </c>
      <c r="AV91" s="67"/>
      <c r="AW91" s="40"/>
      <c r="AX91" s="34"/>
      <c r="AY91" s="143" t="s">
        <v>9</v>
      </c>
      <c r="AZ91" s="62">
        <f>AZ84+1</f>
        <v>23</v>
      </c>
      <c r="BA91" s="32" t="str">
        <f>IF(SUM($AX89:$AX90)&gt;0,IF($AX89&gt;$AX90,$AW89,$AW90),"----------")</f>
        <v>Napierała Paweł</v>
      </c>
      <c r="BB91" s="33">
        <f>VLOOKUP(AZ91,'Zawody '!$I$107:$K$153,3)</f>
        <v>0</v>
      </c>
      <c r="BC91" s="42"/>
      <c r="BD91" s="61"/>
      <c r="BK91" s="43"/>
      <c r="BO91" s="43"/>
      <c r="BS91" s="43"/>
    </row>
    <row r="92" spans="14:71" ht="14.25" customHeight="1" thickBot="1">
      <c r="N92" s="43"/>
      <c r="Z92" s="43"/>
      <c r="AD92" s="43"/>
      <c r="AH92" s="43"/>
      <c r="AJ92" s="63">
        <f>AJ91+1</f>
        <v>12</v>
      </c>
      <c r="AK92" s="38" t="str">
        <f>IF(SUM($AP95:$AP96)&gt;0,IF($AP95&gt;$AP96,$AO95,$AO96),"----------")</f>
        <v>Niesytko Kamil</v>
      </c>
      <c r="AL92" s="39">
        <f>VLOOKUP(AJ92,'Zawody '!$F$242:$H$264,3)</f>
        <v>2</v>
      </c>
      <c r="AP92" s="43"/>
      <c r="AQ92" s="36"/>
      <c r="AR92" s="66">
        <f>AR91+1</f>
        <v>24</v>
      </c>
      <c r="AS92" s="38" t="str">
        <f>IF(SUM($AX93:$AX94)&gt;0,IF($AX93&lt;$AX94,$AW93,$AW94),"----------")</f>
        <v>Niesytko Kamil</v>
      </c>
      <c r="AT92" s="39">
        <f>VLOOKUP(AR92,'Zawody '!$C$107:$E$153,3)</f>
        <v>2</v>
      </c>
      <c r="AV92" s="67"/>
      <c r="AW92" s="40"/>
      <c r="AX92" s="34"/>
      <c r="AY92" s="143"/>
      <c r="AZ92" s="63">
        <f>AZ91+1</f>
        <v>24</v>
      </c>
      <c r="BA92" s="38" t="str">
        <f>IF(SUM($AX93:$AX94)&gt;0,IF($AX93&gt;$AX94,$AW93,$AW94),"----------")</f>
        <v>Jabłoński Krzysztof</v>
      </c>
      <c r="BB92" s="39">
        <f>VLOOKUP(AZ92,'Zawody '!$I$107:$K$153,3)</f>
        <v>3</v>
      </c>
      <c r="BK92" s="43"/>
      <c r="BO92" s="43"/>
      <c r="BS92" s="43"/>
    </row>
    <row r="93" spans="14:71" ht="14.25" customHeight="1">
      <c r="N93" s="43"/>
      <c r="Z93" s="43"/>
      <c r="AD93" s="43"/>
      <c r="AH93" s="43"/>
      <c r="AL93" s="46"/>
      <c r="AP93" s="43"/>
      <c r="AT93" s="46"/>
      <c r="AU93" s="51"/>
      <c r="AV93" s="65">
        <v>59</v>
      </c>
      <c r="AW93" s="32" t="str">
        <f>VLOOKUP(Diagram!$AV93,'Lista uczestników'!$C$4:$D$67,2)</f>
        <v>Niesytko Kamil</v>
      </c>
      <c r="AX93" s="33">
        <f>'Zawody '!$H74</f>
        <v>1</v>
      </c>
      <c r="AY93" s="51"/>
      <c r="AZ93" s="61"/>
      <c r="BA93" s="34"/>
      <c r="BK93" s="43"/>
      <c r="BO93" s="43"/>
      <c r="BS93" s="43"/>
    </row>
    <row r="94" spans="14:71" ht="14.25" customHeight="1" thickBot="1">
      <c r="N94" s="43"/>
      <c r="Z94" s="35"/>
      <c r="AD94" s="43"/>
      <c r="AH94" s="35"/>
      <c r="AL94" s="43"/>
      <c r="AP94" s="43"/>
      <c r="AV94" s="66">
        <v>6</v>
      </c>
      <c r="AW94" s="38" t="str">
        <f>VLOOKUP(Diagram!$AV94,'Lista uczestników'!$C$4:$D$67,2)</f>
        <v>Jabłoński Krzysztof</v>
      </c>
      <c r="AX94" s="39">
        <f>'Zawody '!$H75</f>
        <v>2</v>
      </c>
      <c r="BK94" s="43"/>
      <c r="BO94" s="43"/>
      <c r="BS94" s="43"/>
    </row>
    <row r="95" spans="14:71" ht="14.25" customHeight="1" thickBot="1">
      <c r="N95" s="43"/>
      <c r="W95" s="126">
        <v>5</v>
      </c>
      <c r="X95" s="41"/>
      <c r="Y95" s="49" t="str">
        <f>IF(SUM($AD87:$AD88)&gt;0,IF($AD87&gt;$AD88,$AC87,$AC88),"----------")</f>
        <v>Dadak Damian</v>
      </c>
      <c r="Z95" s="33">
        <f>VLOOKUP(W95,'Zawody '!$F$334:$H$344,3)</f>
        <v>0</v>
      </c>
      <c r="AD95" s="43"/>
      <c r="AE95" s="126">
        <v>11</v>
      </c>
      <c r="AF95" s="41"/>
      <c r="AG95" s="32" t="str">
        <f>IF(SUM($AL91:$AL92)&gt;0,IF($AL91&gt;$AL92,$AK91,$AK92),"----------")</f>
        <v>Niesytko Kamil</v>
      </c>
      <c r="AH95" s="33">
        <f>VLOOKUP(AE95,'Zawody '!$F$271:$H$293,3)</f>
        <v>1</v>
      </c>
      <c r="AL95" s="43"/>
      <c r="AM95" s="60">
        <v>23</v>
      </c>
      <c r="AN95" s="31"/>
      <c r="AO95" s="32" t="str">
        <f>IF(SUM($AT91:$AT92)&gt;0,IF($AT91&gt;$AT92,$AS91,$AS92),"----------")</f>
        <v>Niesytko Kamil</v>
      </c>
      <c r="AP95" s="33">
        <f>VLOOKUP(AM95,'Zawody '!$F$160:$H$206,3)</f>
        <v>2</v>
      </c>
      <c r="AV95" s="67"/>
      <c r="AW95" s="40"/>
      <c r="AX95" s="34"/>
      <c r="BK95" s="153">
        <v>6</v>
      </c>
      <c r="BL95" s="62">
        <v>3</v>
      </c>
      <c r="BM95" s="32" t="str">
        <f>IF(SUM($BJ79:$BJ80)&gt;0,IF($BJ79&gt;$BJ80,$BI79,$BI80),"----------")</f>
        <v>Borzyszkowski Robert</v>
      </c>
      <c r="BN95" s="33">
        <f>VLOOKUP(BL95,'Zawody '!$F$351:$H$355,3)</f>
        <v>2</v>
      </c>
      <c r="BO95" s="48"/>
      <c r="BS95" s="43"/>
    </row>
    <row r="96" spans="11:71" ht="14.25" customHeight="1" thickBot="1">
      <c r="K96" s="47"/>
      <c r="L96" s="62">
        <v>1</v>
      </c>
      <c r="M96" s="49" t="str">
        <f>IF(SUM($R63:$R64)&gt;0,IF($R63&gt;$R64,$Q63,$Q64),"----------")</f>
        <v>Borzyszkowski Robert</v>
      </c>
      <c r="N96" s="33">
        <f>VLOOKUP(L96,'Zawody '!$C$382:$E$383,3)</f>
        <v>2</v>
      </c>
      <c r="V96" s="43"/>
      <c r="W96" s="60">
        <v>6</v>
      </c>
      <c r="X96" s="45">
        <v>2</v>
      </c>
      <c r="Y96" s="50" t="str">
        <f>IF(SUM($BJ47:$BJ48)&gt;0,IF($BJ47&lt;$BJ48,$BI47,$BI48),"----------")</f>
        <v>Pytlarz Tomasz</v>
      </c>
      <c r="Z96" s="39">
        <f>VLOOKUP(W96,'Zawody '!$F$334:$H$344,3)</f>
        <v>0</v>
      </c>
      <c r="AE96" s="60">
        <v>12</v>
      </c>
      <c r="AF96" s="45" t="s">
        <v>24</v>
      </c>
      <c r="AG96" s="38" t="str">
        <f>IF(SUM($BF71:$BF72)&gt;0,IF($BF71&lt;$BF72,$BE71,$BE72),"----------")</f>
        <v>Dadak Damian</v>
      </c>
      <c r="AH96" s="39">
        <f>VLOOKUP(AE96,'Zawody '!$F$271:$H$293,3)</f>
        <v>2</v>
      </c>
      <c r="AL96" s="34"/>
      <c r="AM96" s="125">
        <v>24</v>
      </c>
      <c r="AN96" s="37" t="s">
        <v>3</v>
      </c>
      <c r="AO96" s="38" t="str">
        <f>IF(SUM($BB35:$BB36)&gt;0,IF($BB35&lt;$BB36,$BA35,$BA36),"----------")</f>
        <v>Kuchta Paweł</v>
      </c>
      <c r="AP96" s="39">
        <f>VLOOKUP(AM96,'Zawody '!$F$160:$H$206,3)</f>
        <v>1</v>
      </c>
      <c r="AV96" s="67"/>
      <c r="AW96" s="40"/>
      <c r="AX96" s="34"/>
      <c r="BK96" s="153"/>
      <c r="BL96" s="63">
        <v>4</v>
      </c>
      <c r="BM96" s="38" t="str">
        <f>IF(SUM($BJ111:$BJ112)&gt;0,IF($BJ111&gt;$BJ112,$BI111,$BI112),"----------")</f>
        <v>Dziwak Marek</v>
      </c>
      <c r="BN96" s="39">
        <f>VLOOKUP(BL96,'Zawody '!$F$351:$H$355,3)</f>
        <v>3</v>
      </c>
      <c r="BS96" s="43"/>
    </row>
    <row r="97" spans="10:71" ht="14.25" customHeight="1" thickBot="1">
      <c r="J97" s="43"/>
      <c r="L97" s="63">
        <v>2</v>
      </c>
      <c r="M97" s="50" t="str">
        <f>IF(SUM($R127:$R128)&gt;0,IF($R127&gt;$R128,$Q127,$Q128),"----------")</f>
        <v>Kaczorkiewicz Grzegorz</v>
      </c>
      <c r="N97" s="39">
        <f>VLOOKUP(L97,'Zawody '!$C$382:$E$383,3)</f>
        <v>0</v>
      </c>
      <c r="V97" s="43"/>
      <c r="AL97" s="34"/>
      <c r="AM97" s="64"/>
      <c r="AN97" s="34"/>
      <c r="AO97" s="34"/>
      <c r="AP97" s="34"/>
      <c r="AQ97" s="34"/>
      <c r="AU97" s="51"/>
      <c r="AV97" s="65">
        <v>7</v>
      </c>
      <c r="AW97" s="32" t="str">
        <f>VLOOKUP(Diagram!$AV97,'Lista uczestników'!$C$4:$D$67,2)</f>
        <v>Pazera Michał</v>
      </c>
      <c r="AX97" s="33">
        <f>'Zawody '!$H77</f>
        <v>2</v>
      </c>
      <c r="AY97" s="51"/>
      <c r="BK97" s="43"/>
      <c r="BL97" s="157" t="s">
        <v>40</v>
      </c>
      <c r="BM97" s="150"/>
      <c r="BN97" s="150"/>
      <c r="BS97" s="43"/>
    </row>
    <row r="98" spans="10:71" ht="14.25" customHeight="1" thickBot="1">
      <c r="J98" s="43"/>
      <c r="L98" s="150" t="s">
        <v>39</v>
      </c>
      <c r="M98" s="150"/>
      <c r="N98" s="156"/>
      <c r="V98" s="43"/>
      <c r="AL98" s="34"/>
      <c r="AM98" s="64"/>
      <c r="AN98" s="34"/>
      <c r="AO98" s="34"/>
      <c r="AP98" s="34"/>
      <c r="AQ98" s="34"/>
      <c r="AT98" s="35"/>
      <c r="AV98" s="66">
        <v>58</v>
      </c>
      <c r="AW98" s="38" t="str">
        <f>VLOOKUP(Diagram!$AV98,'Lista uczestników'!$C$4:$D$67,2)</f>
        <v>Olko Michał</v>
      </c>
      <c r="AX98" s="39">
        <f>'Zawody '!$H78</f>
        <v>0</v>
      </c>
      <c r="AZ98" s="61"/>
      <c r="BA98" s="34"/>
      <c r="BK98" s="43"/>
      <c r="BS98" s="43"/>
    </row>
    <row r="99" spans="10:71" ht="14.25" customHeight="1">
      <c r="J99" s="43"/>
      <c r="N99" s="43"/>
      <c r="V99" s="43"/>
      <c r="AL99" s="34"/>
      <c r="AR99" s="65">
        <f>AR92+1</f>
        <v>25</v>
      </c>
      <c r="AS99" s="32" t="str">
        <f>IF(SUM($AX97:$AX98)&gt;0,IF($AX97&lt;$AX98,$AW97,$AW98),"----------")</f>
        <v>Olko Michał</v>
      </c>
      <c r="AT99" s="33">
        <f>VLOOKUP(AR99,'Zawody '!$C$107:$E$153,3)</f>
        <v>0</v>
      </c>
      <c r="AV99" s="67"/>
      <c r="AW99" s="40"/>
      <c r="AX99" s="34"/>
      <c r="AY99" s="143" t="s">
        <v>12</v>
      </c>
      <c r="AZ99" s="62">
        <f>AZ92+1</f>
        <v>25</v>
      </c>
      <c r="BA99" s="32" t="str">
        <f>IF(SUM($AX97:$AX98)&gt;0,IF($AX97&gt;$AX98,$AW97,$AW98),"----------")</f>
        <v>Pazera Michał</v>
      </c>
      <c r="BB99" s="33">
        <f>VLOOKUP(AZ99,'Zawody '!$I$107:$K$153,3)</f>
        <v>0</v>
      </c>
      <c r="BC99" s="42"/>
      <c r="BK99" s="43"/>
      <c r="BS99" s="43"/>
    </row>
    <row r="100" spans="10:71" ht="14.25" customHeight="1" thickBot="1">
      <c r="J100" s="43"/>
      <c r="N100" s="43"/>
      <c r="V100" s="43"/>
      <c r="AL100" s="34"/>
      <c r="AP100" s="43"/>
      <c r="AQ100" s="36"/>
      <c r="AR100" s="66">
        <f>AR99+1</f>
        <v>26</v>
      </c>
      <c r="AS100" s="38" t="str">
        <f>IF(SUM($AX101:$AX102)&gt;0,IF($AX101&lt;$AX102,$AW101,$AW102),"----------")</f>
        <v>Ochman Piotr</v>
      </c>
      <c r="AT100" s="39">
        <f>VLOOKUP(AR100,'Zawody '!$C$107:$E$153,3)</f>
        <v>2</v>
      </c>
      <c r="AV100" s="67"/>
      <c r="AW100" s="40"/>
      <c r="AX100" s="34"/>
      <c r="AY100" s="143"/>
      <c r="AZ100" s="63">
        <f>AZ99+1</f>
        <v>26</v>
      </c>
      <c r="BA100" s="38" t="str">
        <f>IF(SUM($AX101:$AX102)&gt;0,IF($AX101&gt;$AX102,$AW101,$AW102),"----------")</f>
        <v>Maj Paweł</v>
      </c>
      <c r="BB100" s="39">
        <f>VLOOKUP(AZ100,'Zawody '!$I$107:$K$153,3)</f>
        <v>3</v>
      </c>
      <c r="BD100" s="61"/>
      <c r="BK100" s="43"/>
      <c r="BS100" s="43"/>
    </row>
    <row r="101" spans="10:71" ht="14.25" customHeight="1">
      <c r="J101" s="43"/>
      <c r="N101" s="43"/>
      <c r="V101" s="43"/>
      <c r="AL101" s="34"/>
      <c r="AP101" s="43"/>
      <c r="AT101" s="46"/>
      <c r="AU101" s="51"/>
      <c r="AV101" s="65">
        <v>39</v>
      </c>
      <c r="AW101" s="32" t="str">
        <f>VLOOKUP(Diagram!$AV101,'Lista uczestników'!$C$4:$D$67,2)</f>
        <v>Ochman Piotr</v>
      </c>
      <c r="AX101" s="33">
        <f>'Zawody '!$H80</f>
        <v>0</v>
      </c>
      <c r="AY101" s="51"/>
      <c r="AZ101" s="61"/>
      <c r="BA101" s="34"/>
      <c r="BD101" s="61"/>
      <c r="BK101" s="43"/>
      <c r="BS101" s="43"/>
    </row>
    <row r="102" spans="10:71" ht="14.25" customHeight="1" thickBot="1">
      <c r="J102" s="43"/>
      <c r="N102" s="43"/>
      <c r="V102" s="43"/>
      <c r="AL102" s="34"/>
      <c r="AP102" s="43"/>
      <c r="AV102" s="66">
        <v>26</v>
      </c>
      <c r="AW102" s="38" t="str">
        <f>VLOOKUP(Diagram!$AV102,'Lista uczestników'!$C$4:$D$67,2)</f>
        <v>Maj Paweł</v>
      </c>
      <c r="AX102" s="39">
        <f>'Zawody '!$H81</f>
        <v>2</v>
      </c>
      <c r="BD102" s="127"/>
      <c r="BK102" s="43"/>
      <c r="BS102" s="43"/>
    </row>
    <row r="103" spans="10:71" ht="14.25" customHeight="1">
      <c r="J103" s="43"/>
      <c r="N103" s="43"/>
      <c r="V103" s="43"/>
      <c r="AL103" s="34"/>
      <c r="AM103" s="60">
        <v>25</v>
      </c>
      <c r="AN103" s="31"/>
      <c r="AO103" s="32" t="str">
        <f>IF(SUM($AT99:$AT100)&gt;0,IF($AT99&gt;$AT100,$AS99,$AS100),"----------")</f>
        <v>Ochman Piotr</v>
      </c>
      <c r="AP103" s="33">
        <f>VLOOKUP(AM103,'Zawody '!$F$160:$H$206,3)</f>
        <v>0</v>
      </c>
      <c r="AV103" s="67"/>
      <c r="AW103" s="40"/>
      <c r="AX103" s="34"/>
      <c r="BC103" s="143" t="s">
        <v>17</v>
      </c>
      <c r="BD103" s="62">
        <f>BD88+1</f>
        <v>13</v>
      </c>
      <c r="BE103" s="32" t="str">
        <f>IF(SUM($BB99:$BB100)&gt;0,IF($BB99&gt;$BB100,$BA99,$BA100),"----------")</f>
        <v>Maj Paweł</v>
      </c>
      <c r="BF103" s="33">
        <f>VLOOKUP(BD103,'Zawody '!$F$213:$H$235,3)</f>
        <v>3</v>
      </c>
      <c r="BG103" s="42"/>
      <c r="BK103" s="43"/>
      <c r="BS103" s="43"/>
    </row>
    <row r="104" spans="10:71" ht="14.25" customHeight="1" thickBot="1">
      <c r="J104" s="43"/>
      <c r="N104" s="43"/>
      <c r="V104" s="43"/>
      <c r="AL104" s="43"/>
      <c r="AM104" s="125">
        <v>26</v>
      </c>
      <c r="AN104" s="37" t="s">
        <v>4</v>
      </c>
      <c r="AO104" s="38" t="str">
        <f>IF(SUM($BB27:$BB28)&gt;0,IF($BB27&lt;$BB28,$BA27,$BA28),"----------")</f>
        <v>Łabuz Kuba</v>
      </c>
      <c r="AP104" s="39">
        <f>VLOOKUP(AM104,'Zawody '!$F$160:$H$206,3)</f>
        <v>2</v>
      </c>
      <c r="AV104" s="67"/>
      <c r="AW104" s="40"/>
      <c r="AX104" s="34"/>
      <c r="BC104" s="143"/>
      <c r="BD104" s="63">
        <f>BD103+1</f>
        <v>14</v>
      </c>
      <c r="BE104" s="38" t="str">
        <f>IF(SUM($BB107:$BB108)&gt;0,IF($BB107&gt;$BB108,$BA107,$BA108),"----------")</f>
        <v>Dytfeld Tomasz</v>
      </c>
      <c r="BF104" s="39">
        <f>VLOOKUP(BD104,'Zawody '!$F$213:$H$235,3)</f>
        <v>1</v>
      </c>
      <c r="BG104" s="43"/>
      <c r="BK104" s="43"/>
      <c r="BS104" s="43"/>
    </row>
    <row r="105" spans="10:71" ht="14.25" customHeight="1">
      <c r="J105" s="43"/>
      <c r="N105" s="43"/>
      <c r="V105" s="43"/>
      <c r="AL105" s="43"/>
      <c r="AM105" s="64"/>
      <c r="AN105" s="34"/>
      <c r="AO105" s="34"/>
      <c r="AP105" s="34"/>
      <c r="AQ105" s="34"/>
      <c r="AU105" s="51"/>
      <c r="AV105" s="65">
        <v>23</v>
      </c>
      <c r="AW105" s="32" t="str">
        <f>VLOOKUP(Diagram!$AV105,'Lista uczestników'!$C$4:$D$67,2)</f>
        <v>Dytfeld Tomasz</v>
      </c>
      <c r="AX105" s="33">
        <f>'Zawody '!$H83</f>
        <v>2</v>
      </c>
      <c r="AY105" s="51"/>
      <c r="BD105" s="128"/>
      <c r="BG105" s="43"/>
      <c r="BK105" s="43"/>
      <c r="BS105" s="43"/>
    </row>
    <row r="106" spans="10:71" ht="14.25" customHeight="1" thickBot="1">
      <c r="J106" s="43"/>
      <c r="N106" s="43"/>
      <c r="V106" s="43"/>
      <c r="AL106" s="35"/>
      <c r="AM106" s="64"/>
      <c r="AN106" s="34"/>
      <c r="AO106" s="34"/>
      <c r="AP106" s="34"/>
      <c r="AQ106" s="34"/>
      <c r="AT106" s="35"/>
      <c r="AV106" s="66">
        <v>42</v>
      </c>
      <c r="AW106" s="38" t="str">
        <f>VLOOKUP(Diagram!$AV106,'Lista uczestników'!$C$4:$D$67,2)</f>
        <v>Sikora Artur</v>
      </c>
      <c r="AX106" s="39">
        <f>'Zawody '!$H84</f>
        <v>1</v>
      </c>
      <c r="AZ106" s="61"/>
      <c r="BA106" s="34"/>
      <c r="BD106" s="61"/>
      <c r="BG106" s="43"/>
      <c r="BK106" s="43"/>
      <c r="BS106" s="43"/>
    </row>
    <row r="107" spans="10:71" ht="14.25" customHeight="1">
      <c r="J107" s="43"/>
      <c r="N107" s="43"/>
      <c r="V107" s="43"/>
      <c r="AE107" s="64"/>
      <c r="AF107" s="34"/>
      <c r="AG107" s="34"/>
      <c r="AI107" s="47"/>
      <c r="AJ107" s="62">
        <f>AJ92+1</f>
        <v>13</v>
      </c>
      <c r="AK107" s="32" t="str">
        <f>IF(SUM($AP103:$AP104)&gt;0,IF($AP103&gt;$AP104,$AO103,$AO104),"----------")</f>
        <v>Łabuz Kuba</v>
      </c>
      <c r="AL107" s="33">
        <f>VLOOKUP(AJ107,'Zawody '!$F$242:$H$264,3)</f>
        <v>2</v>
      </c>
      <c r="AR107" s="65">
        <f>AR100+1</f>
        <v>27</v>
      </c>
      <c r="AS107" s="32" t="str">
        <f>IF(SUM($AX105:$AX106)&gt;0,IF($AX105&lt;$AX106,$AW105,$AW106),"----------")</f>
        <v>Sikora Artur</v>
      </c>
      <c r="AT107" s="33">
        <f>VLOOKUP(AR107,'Zawody '!$C$107:$E$153,3)</f>
        <v>2</v>
      </c>
      <c r="AV107" s="67"/>
      <c r="AW107" s="40"/>
      <c r="AX107" s="34"/>
      <c r="AY107" s="143" t="s">
        <v>13</v>
      </c>
      <c r="AZ107" s="62">
        <f>AZ100+1</f>
        <v>27</v>
      </c>
      <c r="BA107" s="32" t="str">
        <f>IF(SUM($AX105:$AX106)&gt;0,IF($AX105&gt;$AX106,$AW105,$AW106),"----------")</f>
        <v>Dytfeld Tomasz</v>
      </c>
      <c r="BB107" s="33">
        <f>VLOOKUP(AZ107,'Zawody '!$I$107:$K$153,3)</f>
        <v>3</v>
      </c>
      <c r="BC107" s="42"/>
      <c r="BD107" s="61"/>
      <c r="BG107" s="43"/>
      <c r="BK107" s="43"/>
      <c r="BS107" s="43"/>
    </row>
    <row r="108" spans="10:71" ht="14.25" customHeight="1" thickBot="1">
      <c r="J108" s="43"/>
      <c r="N108" s="43"/>
      <c r="V108" s="43"/>
      <c r="AH108" s="43"/>
      <c r="AJ108" s="63">
        <f>AJ107+1</f>
        <v>14</v>
      </c>
      <c r="AK108" s="38" t="str">
        <f>IF(SUM($AP111:$AP112)&gt;0,IF($AP111&gt;$AP112,$AO111,$AO112),"----------")</f>
        <v>Vitalii Boyko</v>
      </c>
      <c r="AL108" s="39">
        <f>VLOOKUP(AJ108,'Zawody '!$F$242:$H$264,3)</f>
        <v>0</v>
      </c>
      <c r="AP108" s="43"/>
      <c r="AQ108" s="36"/>
      <c r="AR108" s="66">
        <f>AR107+1</f>
        <v>28</v>
      </c>
      <c r="AS108" s="38" t="str">
        <f>IF(SUM($AX109:$AX110)&gt;0,IF($AX109&lt;$AX110,$AW109,$AW110),"----------")</f>
        <v>Kucharuk Bartłomiej</v>
      </c>
      <c r="AT108" s="39">
        <f>VLOOKUP(AR108,'Zawody '!$C$107:$E$153,3)</f>
        <v>1</v>
      </c>
      <c r="AV108" s="67"/>
      <c r="AW108" s="40"/>
      <c r="AX108" s="34"/>
      <c r="AY108" s="143"/>
      <c r="AZ108" s="63">
        <f>AZ107+1</f>
        <v>28</v>
      </c>
      <c r="BA108" s="38" t="str">
        <f>IF(SUM($AX109:$AX110)&gt;0,IF($AX109&gt;$AX110,$AW109,$AW110),"----------")</f>
        <v>Olszański Michał</v>
      </c>
      <c r="BB108" s="39">
        <f>VLOOKUP(AZ108,'Zawody '!$I$107:$K$153,3)</f>
        <v>2</v>
      </c>
      <c r="BG108" s="43"/>
      <c r="BK108" s="43"/>
      <c r="BS108" s="43"/>
    </row>
    <row r="109" spans="10:71" ht="14.25" customHeight="1">
      <c r="J109" s="43"/>
      <c r="N109" s="43"/>
      <c r="V109" s="43"/>
      <c r="AH109" s="43"/>
      <c r="AL109" s="46"/>
      <c r="AP109" s="43"/>
      <c r="AT109" s="46"/>
      <c r="AU109" s="51"/>
      <c r="AV109" s="65">
        <v>55</v>
      </c>
      <c r="AW109" s="32" t="str">
        <f>VLOOKUP(Diagram!$AV109,'Lista uczestników'!$C$4:$D$67,2)</f>
        <v>Olszański Michał</v>
      </c>
      <c r="AX109" s="33">
        <f>'Zawody '!$H86</f>
        <v>2</v>
      </c>
      <c r="AY109" s="51"/>
      <c r="AZ109" s="61"/>
      <c r="BA109" s="34"/>
      <c r="BG109" s="43"/>
      <c r="BK109" s="43"/>
      <c r="BS109" s="43"/>
    </row>
    <row r="110" spans="10:71" ht="14.25" customHeight="1" thickBot="1">
      <c r="J110" s="43"/>
      <c r="N110" s="43"/>
      <c r="V110" s="43"/>
      <c r="AH110" s="35"/>
      <c r="AL110" s="43"/>
      <c r="AP110" s="43"/>
      <c r="AV110" s="66">
        <v>10</v>
      </c>
      <c r="AW110" s="38" t="str">
        <f>VLOOKUP(Diagram!$AV110,'Lista uczestników'!$C$4:$D$67,2)</f>
        <v>Kucharuk Bartłomiej</v>
      </c>
      <c r="AX110" s="39">
        <f>'Zawody '!$H87</f>
        <v>0</v>
      </c>
      <c r="BG110" s="43"/>
      <c r="BK110" s="43"/>
      <c r="BS110" s="43"/>
    </row>
    <row r="111" spans="10:71" ht="14.25" customHeight="1">
      <c r="J111" s="43"/>
      <c r="N111" s="43"/>
      <c r="S111" s="47"/>
      <c r="T111" s="62">
        <v>3</v>
      </c>
      <c r="U111" s="49" t="str">
        <f>IF(SUM($Z95:$Z96)&gt;0,IF($Z95&gt;$Z96,$Y95,$Y96),"----------")</f>
        <v>----------</v>
      </c>
      <c r="V111" s="33">
        <f>VLOOKUP(T111,'Zawody '!$F$362:$H$366,3)</f>
        <v>0</v>
      </c>
      <c r="AE111" s="126">
        <v>13</v>
      </c>
      <c r="AF111" s="41"/>
      <c r="AG111" s="32" t="str">
        <f>IF(SUM($AL107:$AL108)&gt;0,IF($AL107&gt;$AL108,$AK107,$AK108),"----------")</f>
        <v>Łabuz Kuba</v>
      </c>
      <c r="AH111" s="33">
        <f>VLOOKUP(AE111,'Zawody '!$F$271:$H$293,3)</f>
        <v>2</v>
      </c>
      <c r="AL111" s="43"/>
      <c r="AM111" s="60">
        <v>27</v>
      </c>
      <c r="AN111" s="31"/>
      <c r="AO111" s="32" t="str">
        <f>IF(SUM($AT107:$AT108)&gt;0,IF($AT107&gt;$AT108,$AS107,$AS108),"----------")</f>
        <v>Sikora Artur</v>
      </c>
      <c r="AP111" s="33">
        <f>VLOOKUP(AM111,'Zawody '!$F$160:$H$206,3)</f>
        <v>0</v>
      </c>
      <c r="AV111" s="67"/>
      <c r="AW111" s="40"/>
      <c r="AX111" s="34"/>
      <c r="BG111" s="143">
        <v>4</v>
      </c>
      <c r="BH111" s="41">
        <v>7</v>
      </c>
      <c r="BI111" s="32" t="str">
        <f>IF(SUM($BF103:$BF104)&gt;0,IF($BF103&gt;$BF104,$BE103,$BE104),"----------")</f>
        <v>Maj Paweł</v>
      </c>
      <c r="BJ111" s="33">
        <f>VLOOKUP(BH111,'Zawody '!$F$300:$H$310,3)</f>
        <v>0</v>
      </c>
      <c r="BK111" s="48"/>
      <c r="BS111" s="43"/>
    </row>
    <row r="112" spans="10:72" ht="14.25" customHeight="1" thickBot="1">
      <c r="J112" s="43"/>
      <c r="N112" s="43"/>
      <c r="R112" s="43"/>
      <c r="T112" s="63">
        <v>4</v>
      </c>
      <c r="U112" s="50" t="str">
        <f>IF(SUM($Z127:$Z128)&gt;0,IF($Z127&gt;$Z128,$Y127,$Y128),"----------")</f>
        <v>----------</v>
      </c>
      <c r="V112" s="39">
        <f>VLOOKUP(T112,'Zawody '!$F$362:$H$366,3)</f>
        <v>0</v>
      </c>
      <c r="AD112" s="43"/>
      <c r="AE112" s="60">
        <v>14</v>
      </c>
      <c r="AF112" s="45" t="s">
        <v>26</v>
      </c>
      <c r="AG112" s="38" t="str">
        <f>IF(SUM($BF119:$BF120)&gt;0,IF($BF119&lt;$BF120,$BE119,$BE120),"----------")</f>
        <v>Gawenda Dawid</v>
      </c>
      <c r="AH112" s="39">
        <f>VLOOKUP(AE112,'Zawody '!$F$271:$H$293,3)</f>
        <v>1</v>
      </c>
      <c r="AL112" s="34"/>
      <c r="AM112" s="125">
        <v>28</v>
      </c>
      <c r="AN112" s="37" t="s">
        <v>5</v>
      </c>
      <c r="AO112" s="38" t="str">
        <f>IF(SUM($BB19:$BB20)&gt;0,IF($BB19&lt;$BB20,$BA19,$BA20),"----------")</f>
        <v>Vitalii Boyko</v>
      </c>
      <c r="AP112" s="39">
        <f>VLOOKUP(AM112,'Zawody '!$F$160:$H$206,3)</f>
        <v>2</v>
      </c>
      <c r="AV112" s="67"/>
      <c r="AW112" s="40"/>
      <c r="AX112" s="34"/>
      <c r="BG112" s="143"/>
      <c r="BH112" s="45">
        <v>8</v>
      </c>
      <c r="BI112" s="38" t="str">
        <f>IF(SUM($BF119:$BF120)&gt;0,IF($BF119&gt;$BF120,$BE119,$BE120),"----------")</f>
        <v>Dziwak Marek</v>
      </c>
      <c r="BJ112" s="39">
        <f>VLOOKUP(BH112,'Zawody '!$F$300:$H$310,3)</f>
        <v>3</v>
      </c>
      <c r="BS112" s="43"/>
      <c r="BT112" s="34"/>
    </row>
    <row r="113" spans="10:72" ht="14.25" customHeight="1">
      <c r="J113" s="43"/>
      <c r="N113" s="43"/>
      <c r="R113" s="43"/>
      <c r="V113" s="43"/>
      <c r="AD113" s="43"/>
      <c r="AE113" s="64"/>
      <c r="AF113" s="34"/>
      <c r="AG113" s="34"/>
      <c r="AL113" s="34"/>
      <c r="AM113" s="64"/>
      <c r="AN113" s="34"/>
      <c r="AO113" s="34"/>
      <c r="AP113" s="34"/>
      <c r="AQ113" s="34"/>
      <c r="AU113" s="51"/>
      <c r="AV113" s="65">
        <v>15</v>
      </c>
      <c r="AW113" s="32" t="str">
        <f>VLOOKUP(Diagram!$AV113,'Lista uczestników'!$C$4:$D$67,2)</f>
        <v>Archita Mateusz</v>
      </c>
      <c r="AX113" s="33">
        <f>'Zawody '!$H89</f>
        <v>2</v>
      </c>
      <c r="AY113" s="51"/>
      <c r="BG113" s="43"/>
      <c r="BH113" s="157" t="s">
        <v>41</v>
      </c>
      <c r="BI113" s="150"/>
      <c r="BJ113" s="150"/>
      <c r="BS113" s="43"/>
      <c r="BT113" s="34"/>
    </row>
    <row r="114" spans="10:72" ht="14.25" customHeight="1" thickBot="1">
      <c r="J114" s="43"/>
      <c r="N114" s="43"/>
      <c r="R114" s="43"/>
      <c r="V114" s="43"/>
      <c r="AD114" s="43"/>
      <c r="AE114" s="64"/>
      <c r="AF114" s="34"/>
      <c r="AG114" s="34"/>
      <c r="AL114" s="34"/>
      <c r="AM114" s="64"/>
      <c r="AN114" s="34"/>
      <c r="AO114" s="34"/>
      <c r="AP114" s="34"/>
      <c r="AQ114" s="34"/>
      <c r="AT114" s="35"/>
      <c r="AV114" s="66">
        <v>50</v>
      </c>
      <c r="AW114" s="38" t="str">
        <f>VLOOKUP(Diagram!$AV114,'Lista uczestników'!$C$4:$D$67,2)</f>
        <v>Ochoński Jakub</v>
      </c>
      <c r="AX114" s="39">
        <f>'Zawody '!$H90</f>
        <v>0</v>
      </c>
      <c r="AZ114" s="61"/>
      <c r="BA114" s="34"/>
      <c r="BG114" s="43"/>
      <c r="BS114" s="43"/>
      <c r="BT114" s="34"/>
    </row>
    <row r="115" spans="10:72" ht="14.25" customHeight="1">
      <c r="J115" s="43"/>
      <c r="N115" s="43"/>
      <c r="R115" s="43"/>
      <c r="V115" s="43"/>
      <c r="AD115" s="43"/>
      <c r="AE115" s="64"/>
      <c r="AF115" s="34"/>
      <c r="AG115" s="34"/>
      <c r="AL115" s="34"/>
      <c r="AQ115" s="47"/>
      <c r="AR115" s="65">
        <f>AR108+1</f>
        <v>29</v>
      </c>
      <c r="AS115" s="32" t="str">
        <f>IF(SUM($AX113:$AX114)&gt;0,IF($AX113&lt;$AX114,$AW113,$AW114),"----------")</f>
        <v>Ochoński Jakub</v>
      </c>
      <c r="AT115" s="33">
        <f>VLOOKUP(AR115,'Zawody '!$C$107:$E$153,3)</f>
        <v>2</v>
      </c>
      <c r="AV115" s="67"/>
      <c r="AW115" s="40"/>
      <c r="AX115" s="34"/>
      <c r="AY115" s="143" t="s">
        <v>15</v>
      </c>
      <c r="AZ115" s="62">
        <f>AZ108+1</f>
        <v>29</v>
      </c>
      <c r="BA115" s="32" t="str">
        <f>IF(SUM($AX113:$AX114)&gt;0,IF($AX113&gt;$AX114,$AW113,$AW114),"----------")</f>
        <v>Archita Mateusz</v>
      </c>
      <c r="BB115" s="33">
        <f>VLOOKUP(AZ115,'Zawody '!$I$107:$K$153,3)</f>
        <v>2</v>
      </c>
      <c r="BC115" s="42"/>
      <c r="BG115" s="43"/>
      <c r="BS115" s="43"/>
      <c r="BT115" s="34"/>
    </row>
    <row r="116" spans="10:72" ht="14.25" customHeight="1" thickBot="1">
      <c r="J116" s="43"/>
      <c r="N116" s="43"/>
      <c r="R116" s="43"/>
      <c r="V116" s="43"/>
      <c r="AD116" s="43"/>
      <c r="AE116" s="64"/>
      <c r="AF116" s="34"/>
      <c r="AG116" s="34"/>
      <c r="AL116" s="34"/>
      <c r="AP116" s="43"/>
      <c r="AQ116" s="34"/>
      <c r="AR116" s="66">
        <f>AR115+1</f>
        <v>30</v>
      </c>
      <c r="AS116" s="38" t="str">
        <f>IF(SUM($AX117:$AX118)&gt;0,IF($AX117&lt;$AX118,$AW117,$AW118),"----------")</f>
        <v>Suchan Almar</v>
      </c>
      <c r="AT116" s="39">
        <f>VLOOKUP(AR116,'Zawody '!$C$107:$E$153,3)</f>
        <v>0</v>
      </c>
      <c r="AV116" s="67"/>
      <c r="AW116" s="40"/>
      <c r="AX116" s="34"/>
      <c r="AY116" s="143"/>
      <c r="AZ116" s="63">
        <f>AZ115+1</f>
        <v>30</v>
      </c>
      <c r="BA116" s="38" t="str">
        <f>IF(SUM($AX117:$AX118)&gt;0,IF($AX117&gt;$AX118,$AW117,$AW118),"----------")</f>
        <v>Gawenda Dawid</v>
      </c>
      <c r="BB116" s="39">
        <f>VLOOKUP(AZ116,'Zawody '!$I$107:$K$153,3)</f>
        <v>3</v>
      </c>
      <c r="BD116" s="61"/>
      <c r="BG116" s="43"/>
      <c r="BS116" s="43"/>
      <c r="BT116" s="34"/>
    </row>
    <row r="117" spans="10:72" ht="14.25" customHeight="1" thickBot="1">
      <c r="J117" s="43"/>
      <c r="N117" s="43"/>
      <c r="R117" s="43"/>
      <c r="V117" s="43"/>
      <c r="AD117" s="43"/>
      <c r="AE117" s="64"/>
      <c r="AF117" s="34"/>
      <c r="AG117" s="34"/>
      <c r="AL117" s="34"/>
      <c r="AP117" s="43"/>
      <c r="AQ117" s="34"/>
      <c r="AT117" s="46"/>
      <c r="AU117" s="51"/>
      <c r="AV117" s="65">
        <v>47</v>
      </c>
      <c r="AW117" s="32" t="str">
        <f>VLOOKUP(Diagram!$AV117,'Lista uczestników'!$C$4:$D$67,2)</f>
        <v>Gawenda Dawid</v>
      </c>
      <c r="AX117" s="33">
        <f>'Zawody '!$H92</f>
        <v>2</v>
      </c>
      <c r="AY117" s="51"/>
      <c r="AZ117" s="61"/>
      <c r="BA117" s="34"/>
      <c r="BD117" s="61"/>
      <c r="BG117" s="43"/>
      <c r="BS117" s="43"/>
      <c r="BT117" s="34"/>
    </row>
    <row r="118" spans="10:75" ht="14.25" customHeight="1" thickBot="1">
      <c r="J118" s="43"/>
      <c r="N118" s="43"/>
      <c r="R118" s="43"/>
      <c r="V118" s="43"/>
      <c r="AD118" s="43"/>
      <c r="AE118" s="64"/>
      <c r="AF118" s="34"/>
      <c r="AG118" s="34"/>
      <c r="AL118" s="34"/>
      <c r="AP118" s="43"/>
      <c r="AQ118" s="34"/>
      <c r="AV118" s="66">
        <v>18</v>
      </c>
      <c r="AW118" s="38" t="str">
        <f>VLOOKUP(Diagram!$AV118,'Lista uczestników'!$C$4:$D$67,2)</f>
        <v>Suchan Almar</v>
      </c>
      <c r="AX118" s="39">
        <f>'Zawody '!$H93</f>
        <v>0</v>
      </c>
      <c r="BD118" s="127"/>
      <c r="BG118" s="43"/>
      <c r="BS118" s="43"/>
      <c r="BT118" s="52"/>
      <c r="BU118" s="144" t="str">
        <f>IF(SUM($BR$63:$BR$64)&gt;0,IF($BR$63&gt;$BR$64,$BQ$63,$BQ$64),"----------")</f>
        <v>Dziwak Marek</v>
      </c>
      <c r="BV118" s="145" t="str">
        <f>IF(SUM($BN86:$BN87)&gt;0,IF($BN86&gt;$BN87,$BM86,$BM87),"----------")</f>
        <v>----------</v>
      </c>
      <c r="BW118" s="146" t="str">
        <f>IF(SUM($BN86:$BN87)&gt;0,IF($BN86&gt;$BN87,$BM86,$BM87),"----------")</f>
        <v>----------</v>
      </c>
    </row>
    <row r="119" spans="10:75" ht="14.25" customHeight="1" thickBot="1">
      <c r="J119" s="43"/>
      <c r="N119" s="43"/>
      <c r="R119" s="43"/>
      <c r="V119" s="43"/>
      <c r="AA119" s="47"/>
      <c r="AB119" s="62">
        <v>7</v>
      </c>
      <c r="AC119" s="32" t="str">
        <f>IF(SUM($AH111:$AH112)&gt;0,IF($AH111&gt;$AH112,$AG111,$AG112),"----------")</f>
        <v>Łabuz Kuba</v>
      </c>
      <c r="AD119" s="33">
        <f>VLOOKUP(AB119,'Zawody '!$F$317:$H$327,3)</f>
        <v>2</v>
      </c>
      <c r="AE119" s="64"/>
      <c r="AF119" s="34"/>
      <c r="AG119" s="34"/>
      <c r="AL119" s="34"/>
      <c r="AM119" s="60">
        <v>29</v>
      </c>
      <c r="AN119" s="31"/>
      <c r="AO119" s="32" t="str">
        <f>IF(SUM($AT115:$AT116)&gt;0,IF($AT115&gt;$AT116,$AS115,$AS116),"----------")</f>
        <v>Ochoński Jakub</v>
      </c>
      <c r="AP119" s="33">
        <f>VLOOKUP(AM119,'Zawody '!$F$160:$H$206,3)</f>
        <v>2</v>
      </c>
      <c r="AQ119" s="34"/>
      <c r="AV119" s="67"/>
      <c r="AW119" s="40"/>
      <c r="AX119" s="34"/>
      <c r="BC119" s="143" t="s">
        <v>26</v>
      </c>
      <c r="BD119" s="62">
        <f>BD104+1</f>
        <v>15</v>
      </c>
      <c r="BE119" s="32" t="str">
        <f>IF(SUM($BB115:$BB116)&gt;0,IF($BB115&gt;$BB116,$BA115,$BA116),"----------")</f>
        <v>Gawenda Dawid</v>
      </c>
      <c r="BF119" s="33">
        <f>VLOOKUP(BD119,'Zawody '!$F$213:$H$235,3)</f>
        <v>0</v>
      </c>
      <c r="BG119" s="48"/>
      <c r="BS119" s="43"/>
      <c r="BT119" s="34"/>
      <c r="BU119" s="147" t="str">
        <f>IF(SUM($BN87:$BN88)&gt;0,IF($BN87&gt;$BN88,$BM87,$BM88),"----------")</f>
        <v>----------</v>
      </c>
      <c r="BV119" s="148" t="str">
        <f>IF(SUM($BN87:$BN88)&gt;0,IF($BN87&gt;$BN88,$BM87,$BM88),"----------")</f>
        <v>----------</v>
      </c>
      <c r="BW119" s="149" t="str">
        <f>IF(SUM($BN87:$BN88)&gt;0,IF($BN87&gt;$BN88,$BM87,$BM88),"----------")</f>
        <v>----------</v>
      </c>
    </row>
    <row r="120" spans="10:75" ht="14.25" customHeight="1" thickBot="1">
      <c r="J120" s="43"/>
      <c r="N120" s="43"/>
      <c r="R120" s="43"/>
      <c r="V120" s="43"/>
      <c r="Z120" s="43"/>
      <c r="AB120" s="63">
        <v>8</v>
      </c>
      <c r="AC120" s="38" t="str">
        <f>IF(SUM($AH127:$AH128)&gt;0,IF($AH127&gt;$AH128,$AG127,$AG128),"----------")</f>
        <v>Ochoński Jakub</v>
      </c>
      <c r="AD120" s="39">
        <f>VLOOKUP(AB120,'Zawody '!$F$317:$H$327,3)</f>
        <v>0</v>
      </c>
      <c r="AE120" s="64"/>
      <c r="AF120" s="34"/>
      <c r="AG120" s="34"/>
      <c r="AL120" s="43"/>
      <c r="AM120" s="125">
        <v>30</v>
      </c>
      <c r="AN120" s="37" t="s">
        <v>6</v>
      </c>
      <c r="AO120" s="38" t="str">
        <f>IF(SUM($BB11:$BB12)&gt;0,IF($BB11&lt;$BB12,$BA11,$BA12),"----------")</f>
        <v>Wawrzyniak Łukasz</v>
      </c>
      <c r="AP120" s="39">
        <f>VLOOKUP(AM120,'Zawody '!$F$160:$H$206,3)</f>
        <v>1</v>
      </c>
      <c r="AQ120" s="34"/>
      <c r="AV120" s="67"/>
      <c r="AW120" s="40"/>
      <c r="AX120" s="34"/>
      <c r="BC120" s="143"/>
      <c r="BD120" s="63">
        <f>BD119+1</f>
        <v>16</v>
      </c>
      <c r="BE120" s="38" t="str">
        <f>IF(SUM($BB123:$BB124)&gt;0,IF($BB123&gt;$BB124,$BA123,$BA124),"----------")</f>
        <v>Dziwak Marek</v>
      </c>
      <c r="BF120" s="39">
        <f>VLOOKUP(BD120,'Zawody '!$F$213:$H$235,3)</f>
        <v>3</v>
      </c>
      <c r="BS120" s="43"/>
      <c r="BT120" s="34"/>
      <c r="BU120" s="150" t="s">
        <v>18</v>
      </c>
      <c r="BV120" s="150"/>
      <c r="BW120" s="150"/>
    </row>
    <row r="121" spans="10:72" ht="14.25" customHeight="1">
      <c r="J121" s="43"/>
      <c r="N121" s="43"/>
      <c r="R121" s="43"/>
      <c r="V121" s="43"/>
      <c r="Z121" s="43"/>
      <c r="AD121" s="43"/>
      <c r="AE121" s="64"/>
      <c r="AF121" s="34"/>
      <c r="AG121" s="34"/>
      <c r="AL121" s="43"/>
      <c r="AM121" s="64"/>
      <c r="AN121" s="34"/>
      <c r="AO121" s="34"/>
      <c r="AP121" s="34"/>
      <c r="AQ121" s="34"/>
      <c r="AU121" s="51"/>
      <c r="AV121" s="65">
        <v>31</v>
      </c>
      <c r="AW121" s="32" t="str">
        <f>VLOOKUP(Diagram!$AV121,'Lista uczestników'!$C$4:$D$67,2)</f>
        <v>Zmyślony Artur</v>
      </c>
      <c r="AX121" s="33">
        <f>'Zawody '!$H95</f>
        <v>0</v>
      </c>
      <c r="AY121" s="51"/>
      <c r="BD121" s="128"/>
      <c r="BS121" s="43"/>
      <c r="BT121" s="34"/>
    </row>
    <row r="122" spans="10:72" ht="14.25" customHeight="1" thickBot="1">
      <c r="J122" s="43"/>
      <c r="N122" s="43"/>
      <c r="R122" s="43"/>
      <c r="V122" s="43"/>
      <c r="Z122" s="43"/>
      <c r="AD122" s="43"/>
      <c r="AE122" s="64"/>
      <c r="AF122" s="34"/>
      <c r="AG122" s="34"/>
      <c r="AL122" s="35"/>
      <c r="AM122" s="64"/>
      <c r="AN122" s="34"/>
      <c r="AO122" s="34"/>
      <c r="AP122" s="34"/>
      <c r="AQ122" s="34"/>
      <c r="AT122" s="35"/>
      <c r="AV122" s="66">
        <v>34</v>
      </c>
      <c r="AW122" s="38" t="str">
        <f>VLOOKUP(Diagram!$AV122,'Lista uczestników'!$C$4:$D$67,2)</f>
        <v>Grudzka Albert </v>
      </c>
      <c r="AX122" s="39">
        <f>'Zawody '!$H96</f>
        <v>2</v>
      </c>
      <c r="AZ122" s="61"/>
      <c r="BA122" s="34"/>
      <c r="BD122" s="61"/>
      <c r="BS122" s="43"/>
      <c r="BT122" s="34"/>
    </row>
    <row r="123" spans="10:77" ht="14.25" customHeight="1">
      <c r="J123" s="43"/>
      <c r="N123" s="43"/>
      <c r="R123" s="43"/>
      <c r="V123" s="43"/>
      <c r="Z123" s="43"/>
      <c r="AD123" s="43"/>
      <c r="AE123" s="64"/>
      <c r="AF123" s="34"/>
      <c r="AG123" s="34"/>
      <c r="AH123" s="34"/>
      <c r="AI123" s="47"/>
      <c r="AJ123" s="62">
        <f>AJ108+1</f>
        <v>15</v>
      </c>
      <c r="AK123" s="32" t="str">
        <f>IF(SUM($AP119:$AP120)&gt;0,IF($AP119&gt;$AP120,$AO119,$AO120),"----------")</f>
        <v>Ochoński Jakub</v>
      </c>
      <c r="AL123" s="33">
        <f>VLOOKUP(AJ123,'Zawody '!$F$242:$H$264,3)</f>
        <v>2</v>
      </c>
      <c r="AR123" s="65">
        <f>AR116+1</f>
        <v>31</v>
      </c>
      <c r="AS123" s="32" t="str">
        <f>IF(SUM($AX121:$AX122)&gt;0,IF($AX121&lt;$AX122,$AW121,$AW122),"----------")</f>
        <v>Zmyślony Artur</v>
      </c>
      <c r="AT123" s="33">
        <f>VLOOKUP(AR123,'Zawody '!$C$107:$E$153,3)</f>
        <v>0</v>
      </c>
      <c r="AV123" s="67"/>
      <c r="AW123" s="40"/>
      <c r="AX123" s="34"/>
      <c r="AY123" s="143" t="s">
        <v>19</v>
      </c>
      <c r="AZ123" s="62">
        <f>AZ116+1</f>
        <v>31</v>
      </c>
      <c r="BA123" s="32" t="str">
        <f>IF(SUM($AX121:$AX122)&gt;0,IF($AX121&gt;$AX122,$AW121,$AW122),"----------")</f>
        <v>Grudzka Albert </v>
      </c>
      <c r="BB123" s="33">
        <f>VLOOKUP(AZ123,'Zawody '!$I$107:$K$153,3)</f>
        <v>0</v>
      </c>
      <c r="BC123" s="42"/>
      <c r="BD123" s="61"/>
      <c r="BS123" s="43"/>
      <c r="BT123" s="34"/>
      <c r="BU123" s="34"/>
      <c r="BV123" s="34"/>
      <c r="BX123" s="53"/>
      <c r="BY123" s="53"/>
    </row>
    <row r="124" spans="10:77" ht="14.25" customHeight="1" thickBot="1">
      <c r="J124" s="43"/>
      <c r="N124" s="43"/>
      <c r="R124" s="43"/>
      <c r="V124" s="43"/>
      <c r="Z124" s="43"/>
      <c r="AD124" s="43"/>
      <c r="AH124" s="43"/>
      <c r="AJ124" s="63">
        <f>AJ123+1</f>
        <v>16</v>
      </c>
      <c r="AK124" s="38" t="str">
        <f>IF(SUM($AP127:$AP128)&gt;0,IF($AP127&gt;$AP128,$AO127,$AO128),"----------")</f>
        <v>Kamiński Ireneusz</v>
      </c>
      <c r="AL124" s="39">
        <f>VLOOKUP(AJ124,'Zawody '!$F$242:$H$264,3)</f>
        <v>1</v>
      </c>
      <c r="AP124" s="43"/>
      <c r="AQ124" s="36"/>
      <c r="AR124" s="66">
        <f>AR123+1</f>
        <v>32</v>
      </c>
      <c r="AS124" s="38" t="str">
        <f>IF(SUM($AX125:$AX126)&gt;0,IF($AX125&lt;$AX126,$AW125,$AW126),"----------")</f>
        <v>Dzierżek Karol</v>
      </c>
      <c r="AT124" s="39">
        <f>VLOOKUP(AR124,'Zawody '!$C$107:$E$153,3)</f>
        <v>2</v>
      </c>
      <c r="AV124" s="67"/>
      <c r="AW124" s="40"/>
      <c r="AX124" s="34"/>
      <c r="AY124" s="143"/>
      <c r="AZ124" s="63">
        <f>AZ123+1</f>
        <v>32</v>
      </c>
      <c r="BA124" s="38" t="str">
        <f>IF(SUM($AX125:$AX126)&gt;0,IF($AX125&gt;$AX126,$AW125,$AW126),"----------")</f>
        <v>Dziwak Marek</v>
      </c>
      <c r="BB124" s="39">
        <f>VLOOKUP(AZ124,'Zawody '!$I$107:$K$153,3)</f>
        <v>3</v>
      </c>
      <c r="BS124" s="43"/>
      <c r="BT124" s="34"/>
      <c r="BU124" s="34"/>
      <c r="BV124" s="34"/>
      <c r="BX124" s="53"/>
      <c r="BY124" s="53"/>
    </row>
    <row r="125" spans="10:77" ht="14.25" customHeight="1">
      <c r="J125" s="43"/>
      <c r="N125" s="43"/>
      <c r="R125" s="43"/>
      <c r="V125" s="43"/>
      <c r="Z125" s="43"/>
      <c r="AD125" s="43"/>
      <c r="AH125" s="43"/>
      <c r="AL125" s="46"/>
      <c r="AP125" s="43"/>
      <c r="AT125" s="46"/>
      <c r="AU125" s="51"/>
      <c r="AV125" s="65">
        <v>63</v>
      </c>
      <c r="AW125" s="32" t="str">
        <f>VLOOKUP(Diagram!$AV125,'Lista uczestników'!$C$4:$D$67,2)</f>
        <v>Dzierżek Karol</v>
      </c>
      <c r="AX125" s="33">
        <f>'Zawody '!$H98</f>
        <v>0</v>
      </c>
      <c r="AY125" s="51"/>
      <c r="AZ125" s="61"/>
      <c r="BA125" s="34"/>
      <c r="BS125" s="54"/>
      <c r="BT125" s="34"/>
      <c r="BU125" s="34"/>
      <c r="BV125" s="34"/>
      <c r="BX125" s="55"/>
      <c r="BY125" s="55"/>
    </row>
    <row r="126" spans="6:77" ht="14.25" customHeight="1" thickBot="1">
      <c r="F126" s="34"/>
      <c r="G126" s="34"/>
      <c r="J126" s="35"/>
      <c r="N126" s="43"/>
      <c r="R126" s="35"/>
      <c r="V126" s="43"/>
      <c r="Z126" s="35"/>
      <c r="AD126" s="43"/>
      <c r="AH126" s="35"/>
      <c r="AL126" s="43"/>
      <c r="AP126" s="43"/>
      <c r="AV126" s="66">
        <v>2</v>
      </c>
      <c r="AW126" s="38" t="str">
        <f>VLOOKUP(Diagram!$AV126,'Lista uczestników'!$C$4:$D$67,2)</f>
        <v>Dziwak Marek</v>
      </c>
      <c r="AX126" s="39">
        <f>'Zawody '!$H99</f>
        <v>2</v>
      </c>
      <c r="BS126" s="54"/>
      <c r="BT126" s="34"/>
      <c r="BU126" s="34"/>
      <c r="BV126" s="34"/>
      <c r="BX126" s="34"/>
      <c r="BY126" s="34"/>
    </row>
    <row r="127" spans="6:72" ht="14.25" customHeight="1">
      <c r="F127" s="34"/>
      <c r="G127" s="56"/>
      <c r="H127" s="144" t="str">
        <f>IF(SUM($N96:$N97)&gt;0,IF($N96&gt;$N97,$M96,$M97),"----------")</f>
        <v>Borzyszkowski Robert</v>
      </c>
      <c r="I127" s="145" t="str">
        <f>IF(SUM($R94:$R95)&gt;0,IF($R94&gt;$R95,$Q94,$Q95),"----------")</f>
        <v>----------</v>
      </c>
      <c r="J127" s="146" t="str">
        <f>IF(SUM($R94:$R95)&gt;0,IF($R94&gt;$R95,$Q94,$Q95),"----------")</f>
        <v>----------</v>
      </c>
      <c r="N127" s="43"/>
      <c r="O127" s="126">
        <v>3</v>
      </c>
      <c r="P127" s="41"/>
      <c r="Q127" s="49" t="str">
        <f>IF(SUM($V111:$V112)&gt;0,IF($V111&gt;$V112,$U111,$U112),"----------")</f>
        <v>----------</v>
      </c>
      <c r="R127" s="33">
        <f>VLOOKUP(O127,'Zawody '!$F$373:$H$377,3)</f>
        <v>1</v>
      </c>
      <c r="V127" s="43"/>
      <c r="W127" s="126">
        <v>7</v>
      </c>
      <c r="X127" s="41"/>
      <c r="Y127" s="49" t="str">
        <f>IF(SUM($AD119:$AD120)&gt;0,IF($AD119&gt;$AD120,$AC119,$AC120),"----------")</f>
        <v>Łabuz Kuba</v>
      </c>
      <c r="Z127" s="33">
        <f>VLOOKUP(W127,'Zawody '!$F$334:$H$344,3)</f>
        <v>0</v>
      </c>
      <c r="AD127" s="43"/>
      <c r="AE127" s="126">
        <v>15</v>
      </c>
      <c r="AF127" s="41"/>
      <c r="AG127" s="32" t="str">
        <f>IF(SUM($AL123:$AL124)&gt;0,IF($AL123&gt;$AL124,$AK123,$AK124),"----------")</f>
        <v>Ochoński Jakub</v>
      </c>
      <c r="AH127" s="33">
        <f>VLOOKUP(AE127,'Zawody '!$F$271:$H$293,3)</f>
        <v>2</v>
      </c>
      <c r="AL127" s="43"/>
      <c r="AM127" s="60">
        <v>31</v>
      </c>
      <c r="AN127" s="31"/>
      <c r="AO127" s="32" t="str">
        <f>IF(SUM($AT123:$AT124)&gt;0,IF($AT123&gt;$AT124,$AS123,$AS124),"----------")</f>
        <v>Dzierżek Karol</v>
      </c>
      <c r="AP127" s="33">
        <f>VLOOKUP(AM127,'Zawody '!$F$160:$H$206,3)</f>
        <v>0</v>
      </c>
      <c r="AV127" s="67"/>
      <c r="AW127" s="40"/>
      <c r="AX127" s="34"/>
      <c r="BS127" s="43"/>
      <c r="BT127" s="34"/>
    </row>
    <row r="128" spans="5:72" ht="14.25" customHeight="1" thickBot="1">
      <c r="E128" s="34"/>
      <c r="F128" s="34"/>
      <c r="G128" s="34"/>
      <c r="H128" s="147" t="str">
        <f>IF(SUM($R95:$R96)&gt;0,IF($R95&gt;$R96,$Q95,$Q96),"----------")</f>
        <v>----------</v>
      </c>
      <c r="I128" s="148" t="str">
        <f>IF(SUM($R95:$R96)&gt;0,IF($R95&gt;$R96,$Q95,$Q96),"----------")</f>
        <v>----------</v>
      </c>
      <c r="J128" s="149" t="str">
        <f>IF(SUM($R95:$R96)&gt;0,IF($R95&gt;$R96,$Q95,$Q96),"----------")</f>
        <v>----------</v>
      </c>
      <c r="O128" s="60">
        <v>4</v>
      </c>
      <c r="P128" s="45">
        <v>5</v>
      </c>
      <c r="Q128" s="50" t="str">
        <f>IF(SUM($BN31:$BN32)&gt;0,IF($BN31&lt;$BN32,$BM31,$BM32),"----------")</f>
        <v>Kaczorkiewicz Grzegorz</v>
      </c>
      <c r="R128" s="39">
        <f>VLOOKUP(O128,'Zawody '!$F$373:$H$377,3)</f>
        <v>2</v>
      </c>
      <c r="W128" s="60">
        <v>8</v>
      </c>
      <c r="X128" s="45">
        <v>1</v>
      </c>
      <c r="Y128" s="50" t="str">
        <f>IF(SUM($BJ15:$BJ16)&gt;0,IF($BJ15&lt;$BJ16,$BI15,$BI16),"----------")</f>
        <v>Bilski Adam </v>
      </c>
      <c r="Z128" s="39">
        <f>VLOOKUP(W128,'Zawody '!$F$334:$H$344,3)</f>
        <v>0</v>
      </c>
      <c r="AE128" s="60">
        <v>16</v>
      </c>
      <c r="AF128" s="45" t="s">
        <v>17</v>
      </c>
      <c r="AG128" s="38" t="str">
        <f>IF(SUM($BF103:$BF104)&gt;0,IF($BF103&lt;$BF104,$BE103,$BE104),"----------")</f>
        <v>Dytfeld Tomasz</v>
      </c>
      <c r="AH128" s="39">
        <f>VLOOKUP(AE128,'Zawody '!$F$271:$H$293,3)</f>
        <v>0</v>
      </c>
      <c r="AL128" s="34"/>
      <c r="AM128" s="125">
        <v>32</v>
      </c>
      <c r="AN128" s="37" t="s">
        <v>7</v>
      </c>
      <c r="AO128" s="38" t="str">
        <f>IF(SUM($BB3:$BB4)&gt;0,IF($BB3&lt;$BB4,$BA3,$BA4),"----------")</f>
        <v>Kamiński Ireneusz</v>
      </c>
      <c r="AP128" s="39">
        <f>VLOOKUP(AM128,'Zawody '!$F$160:$H$206,3)</f>
        <v>2</v>
      </c>
      <c r="AV128" s="67"/>
      <c r="AW128" s="40"/>
      <c r="AX128" s="34"/>
      <c r="BS128" s="43"/>
      <c r="BT128" s="34"/>
    </row>
    <row r="129" spans="12:75" s="34" customFormat="1" ht="14.25" customHeight="1">
      <c r="L129" s="64"/>
      <c r="O129" s="64"/>
      <c r="T129" s="64"/>
      <c r="W129" s="64"/>
      <c r="AB129" s="64"/>
      <c r="AE129" s="64"/>
      <c r="AJ129" s="64"/>
      <c r="AM129" s="64"/>
      <c r="AR129" s="64"/>
      <c r="AV129" s="67"/>
      <c r="AW129" s="40"/>
      <c r="AZ129" s="64"/>
      <c r="BD129" s="64"/>
      <c r="BL129" s="64"/>
      <c r="BP129" s="64"/>
      <c r="BS129" s="43"/>
      <c r="BW129" s="30"/>
    </row>
    <row r="130" spans="8:75" s="34" customFormat="1" ht="14.25" customHeight="1" thickBot="1">
      <c r="H130" s="151" t="s">
        <v>16</v>
      </c>
      <c r="I130" s="151"/>
      <c r="J130" s="151"/>
      <c r="L130" s="151" t="s">
        <v>27</v>
      </c>
      <c r="M130" s="151"/>
      <c r="N130" s="151"/>
      <c r="O130" s="64"/>
      <c r="P130" s="151" t="s">
        <v>28</v>
      </c>
      <c r="Q130" s="151"/>
      <c r="R130" s="151"/>
      <c r="T130" s="151" t="s">
        <v>29</v>
      </c>
      <c r="U130" s="151"/>
      <c r="V130" s="151"/>
      <c r="W130" s="64"/>
      <c r="X130" s="152" t="s">
        <v>30</v>
      </c>
      <c r="Y130" s="152"/>
      <c r="Z130" s="152"/>
      <c r="AB130" s="151" t="s">
        <v>31</v>
      </c>
      <c r="AC130" s="151"/>
      <c r="AD130" s="151"/>
      <c r="AE130" s="64"/>
      <c r="AF130" s="151" t="s">
        <v>32</v>
      </c>
      <c r="AG130" s="151"/>
      <c r="AH130" s="151"/>
      <c r="AJ130" s="151" t="s">
        <v>33</v>
      </c>
      <c r="AK130" s="151"/>
      <c r="AL130" s="151"/>
      <c r="AM130" s="64"/>
      <c r="AN130" s="151" t="s">
        <v>34</v>
      </c>
      <c r="AO130" s="151"/>
      <c r="AP130" s="151"/>
      <c r="AR130" s="151" t="s">
        <v>35</v>
      </c>
      <c r="AS130" s="151"/>
      <c r="AT130" s="151"/>
      <c r="AV130" s="67"/>
      <c r="AW130" s="40"/>
      <c r="AZ130" s="64"/>
      <c r="BD130" s="64"/>
      <c r="BL130" s="64"/>
      <c r="BP130" s="64"/>
      <c r="BS130" s="43"/>
      <c r="BW130" s="30"/>
    </row>
    <row r="131" spans="12:75" s="34" customFormat="1" ht="14.25" customHeight="1">
      <c r="L131" s="64"/>
      <c r="O131" s="64"/>
      <c r="Q131" s="34" t="s">
        <v>53</v>
      </c>
      <c r="T131" s="64"/>
      <c r="U131" s="34" t="s">
        <v>52</v>
      </c>
      <c r="W131" s="64"/>
      <c r="Y131" s="34" t="s">
        <v>51</v>
      </c>
      <c r="AB131" s="64"/>
      <c r="AC131" s="34" t="s">
        <v>50</v>
      </c>
      <c r="AE131" s="64"/>
      <c r="AG131" s="34" t="s">
        <v>17</v>
      </c>
      <c r="AJ131" s="64"/>
      <c r="AK131" s="34" t="s">
        <v>49</v>
      </c>
      <c r="AM131" s="64"/>
      <c r="AO131" s="34" t="s">
        <v>48</v>
      </c>
      <c r="AR131" s="67"/>
      <c r="AS131" s="40" t="s">
        <v>47</v>
      </c>
      <c r="AV131" s="67"/>
      <c r="AW131" s="40"/>
      <c r="AY131" s="53"/>
      <c r="AZ131" s="64"/>
      <c r="BD131" s="64"/>
      <c r="BL131" s="64"/>
      <c r="BP131" s="144" t="str">
        <f>IF(SUM($BR$63:$BR$64)&gt;0,IF($BR$63&lt;$BR$64,$BQ$63,$BQ$64),"----------")</f>
        <v>Chlewicki Grzegorz</v>
      </c>
      <c r="BQ131" s="145" t="str">
        <f>IF(SUM($BN99:$BN100)&gt;0,IF($BN99&gt;$BN100,$BM99,$BM100),"----------")</f>
        <v>----------</v>
      </c>
      <c r="BR131" s="146" t="str">
        <f>IF(SUM($BN99:$BN100)&gt;0,IF($BN99&gt;$BN100,$BM99,$BM100),"----------")</f>
        <v>----------</v>
      </c>
      <c r="BS131" s="57"/>
      <c r="BW131" s="30"/>
    </row>
    <row r="132" spans="12:75" s="34" customFormat="1" ht="14.25" customHeight="1" thickBot="1">
      <c r="L132" s="64"/>
      <c r="O132" s="64"/>
      <c r="T132" s="64"/>
      <c r="W132" s="64"/>
      <c r="AB132" s="64"/>
      <c r="AE132" s="64"/>
      <c r="AJ132" s="64"/>
      <c r="AM132" s="64"/>
      <c r="AR132" s="67"/>
      <c r="AS132" s="40"/>
      <c r="AV132" s="67"/>
      <c r="AW132" s="40"/>
      <c r="AY132" s="53"/>
      <c r="AZ132" s="64"/>
      <c r="BD132" s="64"/>
      <c r="BL132" s="64"/>
      <c r="BP132" s="147" t="str">
        <f>IF(SUM($BN100:$BN101)&gt;0,IF($BN100&gt;$BN101,$BM100,$BM101),"----------")</f>
        <v>----------</v>
      </c>
      <c r="BQ132" s="148" t="str">
        <f>IF(SUM($BN100:$BN101)&gt;0,IF($BN100&gt;$BN101,$BM100,$BM101),"----------")</f>
        <v>----------</v>
      </c>
      <c r="BR132" s="149" t="str">
        <f>IF(SUM($BN100:$BN101)&gt;0,IF($BN100&gt;$BN101,$BM100,$BM101),"----------")</f>
        <v>----------</v>
      </c>
      <c r="BW132" s="30"/>
    </row>
    <row r="133" spans="12:75" s="34" customFormat="1" ht="14.25" customHeight="1">
      <c r="L133" s="64"/>
      <c r="M133" s="58" t="str">
        <f>IF(SUM($N96:$N97)&gt;0,IF($N96&lt;$N97,$M96,$M97),"----------")</f>
        <v>Kaczorkiewicz Grzegorz</v>
      </c>
      <c r="O133" s="64"/>
      <c r="Q133" s="58" t="str">
        <f>IF(SUM($R63:$R64)&gt;0,IF($R63&lt;$R64,$Q63,$Q64),"----------")</f>
        <v>----------</v>
      </c>
      <c r="T133" s="64"/>
      <c r="U133" s="58" t="str">
        <f>IF(SUM($V47:$V48)&gt;0,IF($V47&lt;$V48,$U47,$U48),"----------")</f>
        <v>----------</v>
      </c>
      <c r="W133" s="64"/>
      <c r="Y133" s="58" t="str">
        <f>IF(SUM($Z31:$Z32)&gt;0,IF($Z31&lt;$Z32,$Y31,$Y32),"----------")</f>
        <v>----------</v>
      </c>
      <c r="AB133" s="64"/>
      <c r="AC133" s="58" t="str">
        <f>IF(SUM($AD23:$AD24)&gt;0,IF($AD23&lt;$AD24,$AC23,$AC24),"----------")</f>
        <v>Dzierzgowski Piotr</v>
      </c>
      <c r="AE133" s="64"/>
      <c r="AG133" s="58" t="str">
        <f>IF(SUM($AH15:$AH16)&gt;0,IF($AH15&lt;$AH16,$AG15,$AG16),"----------")</f>
        <v>Archita Mateusz</v>
      </c>
      <c r="AJ133" s="64"/>
      <c r="AK133" s="58" t="str">
        <f>IF(SUM($AL11:$AL12)&gt;0,IF($AL11&lt;$AL12,$AK11,$AK12),"----------")</f>
        <v>Kaźmierczak Mateusz</v>
      </c>
      <c r="AM133" s="64"/>
      <c r="AO133" s="58" t="str">
        <f>IF(SUM($AP7:$AP8)&gt;0,IF($AP7&lt;$AP8,$AO7,$AO8),"----------")</f>
        <v>Grudzka Albert </v>
      </c>
      <c r="AR133" s="64"/>
      <c r="AS133" s="58" t="str">
        <f>IF(SUM($AT3:$AT4)&gt;0,IF($AT3&lt;$AT4,$AS3,$AS4),"----------")</f>
        <v>Zakreta Łukasz</v>
      </c>
      <c r="AV133" s="72"/>
      <c r="AW133" s="59"/>
      <c r="AZ133" s="64"/>
      <c r="BD133" s="64"/>
      <c r="BL133" s="64"/>
      <c r="BP133" s="150" t="s">
        <v>14</v>
      </c>
      <c r="BQ133" s="150"/>
      <c r="BR133" s="150"/>
      <c r="BW133" s="30"/>
    </row>
    <row r="134" spans="12:75" s="34" customFormat="1" ht="14.25" customHeight="1">
      <c r="L134" s="64"/>
      <c r="O134" s="64"/>
      <c r="Q134" s="58" t="str">
        <f>IF(SUM($R127:$R128)&gt;0,IF($R127&lt;$R128,$Q127,$Q128),"----------")</f>
        <v>----------</v>
      </c>
      <c r="T134" s="64"/>
      <c r="U134" s="58" t="str">
        <f>IF(SUM($V111:$V112)&gt;0,IF($V111&lt;$V112,$U111,$U112),"----------")</f>
        <v>----------</v>
      </c>
      <c r="W134" s="64"/>
      <c r="Y134" s="58" t="str">
        <f>IF(SUM($Z63:$Z64)&gt;0,IF($Z63&lt;$Z64,$Y63,$Y64),"----------")</f>
        <v>----------</v>
      </c>
      <c r="AB134" s="64"/>
      <c r="AC134" s="58" t="str">
        <f>IF(SUM($AD55:$AD56)&gt;0,IF($AD55&lt;$AD56,$AC55,$AC56),"----------")</f>
        <v>Bednarczyk Wojciech</v>
      </c>
      <c r="AE134" s="64"/>
      <c r="AG134" s="58" t="str">
        <f>IF(SUM($AH31:$AH32)&gt;0,IF($AH31&lt;$AH32,$AG31,$AG32),"----------")</f>
        <v>Pazera Michał</v>
      </c>
      <c r="AJ134" s="64"/>
      <c r="AK134" s="58" t="str">
        <f>IF(SUM($AL27:$AL28)&gt;0,IF($AL27&lt;$AL28,$AK27,$AK28),"----------")</f>
        <v>Olszański Michał</v>
      </c>
      <c r="AM134" s="64"/>
      <c r="AO134" s="58" t="str">
        <f>IF(SUM($AP15:$AP16)&gt;0,IF($AP15&lt;$AP16,$AO15,$AO16),"----------")</f>
        <v>Zych Krzysztof</v>
      </c>
      <c r="AR134" s="64"/>
      <c r="AS134" s="58" t="str">
        <f>IF(SUM($AT11:$AT12)&gt;0,IF($AT11&lt;$AT12,$AS11,$AS12),"----------")</f>
        <v>Caruk Mateusz</v>
      </c>
      <c r="AV134" s="72"/>
      <c r="AW134" s="59"/>
      <c r="AZ134" s="64"/>
      <c r="BD134" s="64"/>
      <c r="BL134" s="64"/>
      <c r="BP134" s="64"/>
      <c r="BW134" s="30"/>
    </row>
    <row r="135" spans="12:68" s="34" customFormat="1" ht="14.25" customHeight="1">
      <c r="L135" s="64"/>
      <c r="O135" s="64"/>
      <c r="T135" s="64"/>
      <c r="W135" s="64"/>
      <c r="Y135" s="58" t="str">
        <f>IF(SUM($Z95:$Z96)&gt;0,IF($Z95&lt;$Z96,$Y95,$Y96),"----------")</f>
        <v>----------</v>
      </c>
      <c r="AB135" s="64"/>
      <c r="AC135" s="58" t="str">
        <f>IF(SUM($AD87:$AD88)&gt;0,IF($AD87&lt;$AD88,$AC87,$AC88),"----------")</f>
        <v>Wojtysek Zbigniew</v>
      </c>
      <c r="AE135" s="64"/>
      <c r="AG135" s="58" t="str">
        <f>IF(SUM($AH47:$AH48)&gt;0,IF($AH47&lt;$AH48,$AG47,$AG48),"----------")</f>
        <v>Gawroński Paweł</v>
      </c>
      <c r="AJ135" s="64"/>
      <c r="AK135" s="58" t="str">
        <f>IF(SUM($AL43:$AL44)&gt;0,IF($AL43&lt;$AL44,$AK43,$AK44),"----------")</f>
        <v>Napierała Paweł</v>
      </c>
      <c r="AM135" s="64"/>
      <c r="AN135" s="40"/>
      <c r="AO135" s="58" t="str">
        <f>IF(SUM($AP23:$AP24)&gt;0,IF($AP23&lt;$AP24,$AO23,$AO24),"----------")</f>
        <v>Taczka Sebastian</v>
      </c>
      <c r="AR135" s="64"/>
      <c r="AS135" s="58" t="str">
        <f>IF(SUM($AT19:$AT20)&gt;0,IF($AT19&lt;$AT20,$AS19,$AS20),"----------")</f>
        <v>Szwej Maciej</v>
      </c>
      <c r="AV135" s="72"/>
      <c r="AW135" s="59"/>
      <c r="AZ135" s="64"/>
      <c r="BC135" s="53"/>
      <c r="BD135" s="64"/>
      <c r="BL135" s="64"/>
      <c r="BP135" s="64"/>
    </row>
    <row r="136" spans="12:68" s="34" customFormat="1" ht="14.25" customHeight="1">
      <c r="L136" s="64"/>
      <c r="O136" s="64"/>
      <c r="T136" s="64"/>
      <c r="W136" s="64"/>
      <c r="Y136" s="58" t="str">
        <f>IF(SUM($Z127:$Z128)&gt;0,IF($Z127&lt;$Z128,$Y127,$Y128),"----------")</f>
        <v>----------</v>
      </c>
      <c r="AB136" s="64"/>
      <c r="AC136" s="58" t="str">
        <f>IF(SUM($AD119:$AD120)&gt;0,IF($AD119&lt;$AD120,$AC119,$AC120),"----------")</f>
        <v>Ochoński Jakub</v>
      </c>
      <c r="AE136" s="64"/>
      <c r="AG136" s="58" t="str">
        <f>IF(SUM($AH63:$AH64)&gt;0,IF($AH63&lt;$AH64,$AG63,$AG64),"----------")</f>
        <v>Tomczak Patryk</v>
      </c>
      <c r="AJ136" s="64"/>
      <c r="AK136" s="58" t="str">
        <f>IF(SUM($AL59:$AL60)&gt;0,IF($AL59&lt;$AL60,$AK59,$AK60),"----------")</f>
        <v>Jała Michał</v>
      </c>
      <c r="AM136" s="64"/>
      <c r="AN136" s="40"/>
      <c r="AO136" s="58" t="str">
        <f>IF(SUM($AP31:$AP32)&gt;0,IF($AP31&lt;$AP32,$AO31,$AO32),"----------")</f>
        <v>Jaguszczak Artur</v>
      </c>
      <c r="AR136" s="64"/>
      <c r="AS136" s="58" t="str">
        <f>IF(SUM($AT27:$AT28)&gt;0,IF($AT27&lt;$AT28,$AS27,$AS28),"----------")</f>
        <v>Raczak Karol</v>
      </c>
      <c r="AV136" s="72"/>
      <c r="AW136" s="59"/>
      <c r="AZ136" s="64"/>
      <c r="BC136" s="53"/>
      <c r="BD136" s="64"/>
      <c r="BL136" s="64"/>
      <c r="BP136" s="64"/>
    </row>
    <row r="137" spans="12:68" s="34" customFormat="1" ht="14.25" customHeight="1">
      <c r="L137" s="64"/>
      <c r="O137" s="64"/>
      <c r="T137" s="64"/>
      <c r="W137" s="64"/>
      <c r="AB137" s="64"/>
      <c r="AE137" s="64"/>
      <c r="AG137" s="58" t="str">
        <f>IF(SUM($AH79:$AH80)&gt;0,IF($AH79&lt;$AH80,$AG79,$AG80),"----------")</f>
        <v>Kozieł Krzysztof</v>
      </c>
      <c r="AJ137" s="64"/>
      <c r="AK137" s="58" t="str">
        <f>IF(SUM($AL75:$AL76)&gt;0,IF($AL75&lt;$AL76,$AK75,$AK76),"----------")</f>
        <v>Białek Grzegorz</v>
      </c>
      <c r="AM137" s="64"/>
      <c r="AN137" s="40"/>
      <c r="AO137" s="58" t="str">
        <f>IF(SUM($AP39:$AP40)&gt;0,IF($AP39&lt;$AP40,$AO39,$AO40),"----------")</f>
        <v>Drozdek Wojciech</v>
      </c>
      <c r="AR137" s="64"/>
      <c r="AS137" s="58" t="str">
        <f>IF(SUM($AT35:$AT36)&gt;0,IF($AT35&lt;$AT36,$AS35,$AS36),"----------")</f>
        <v>Szyłko Jerzy</v>
      </c>
      <c r="AV137" s="72"/>
      <c r="AW137" s="59"/>
      <c r="AZ137" s="64"/>
      <c r="BC137" s="53"/>
      <c r="BD137" s="64"/>
      <c r="BL137" s="64"/>
      <c r="BP137" s="64"/>
    </row>
    <row r="138" spans="12:68" s="34" customFormat="1" ht="14.25" customHeight="1">
      <c r="L138" s="64"/>
      <c r="O138" s="64"/>
      <c r="T138" s="64"/>
      <c r="W138" s="64"/>
      <c r="AB138" s="64"/>
      <c r="AE138" s="64"/>
      <c r="AG138" s="58" t="str">
        <f>IF(SUM($AH95:$AH96)&gt;0,IF($AH95&lt;$AH96,$AG95,$AG96),"----------")</f>
        <v>Niesytko Kamil</v>
      </c>
      <c r="AJ138" s="64"/>
      <c r="AK138" s="58" t="str">
        <f>IF(SUM($AL91:$AL92)&gt;0,IF($AL91&lt;$AL92,$AK91,$AK92),"----------")</f>
        <v>Bajcar Łukasz</v>
      </c>
      <c r="AM138" s="64"/>
      <c r="AO138" s="58" t="str">
        <f>IF(SUM($AP47:$AP48)&gt;0,IF($AP47&lt;$AP48,$AO47,$AO48),"----------")</f>
        <v>Ogrodnikczuk Mateusz</v>
      </c>
      <c r="AR138" s="64"/>
      <c r="AS138" s="58" t="str">
        <f>IF(SUM($AT43:$AT44)&gt;0,IF($AT43&lt;$AT44,$AS43,$AS44),"----------")</f>
        <v>Górski Kacper</v>
      </c>
      <c r="AV138" s="72"/>
      <c r="AW138" s="59"/>
      <c r="AZ138" s="64"/>
      <c r="BD138" s="64"/>
      <c r="BL138" s="64"/>
      <c r="BP138" s="64"/>
    </row>
    <row r="139" spans="12:68" s="34" customFormat="1" ht="14.25" customHeight="1">
      <c r="L139" s="64"/>
      <c r="O139" s="64"/>
      <c r="T139" s="64"/>
      <c r="W139" s="64"/>
      <c r="AB139" s="64"/>
      <c r="AE139" s="64"/>
      <c r="AG139" s="58" t="str">
        <f>IF(SUM($AH111:$AH112)&gt;0,IF($AH111&lt;$AH112,$AG111,$AG112),"----------")</f>
        <v>Gawenda Dawid</v>
      </c>
      <c r="AJ139" s="64"/>
      <c r="AK139" s="58" t="str">
        <f>IF(SUM($AL107:$AL108)&gt;0,IF($AL107&lt;$AL108,$AK107,$AK108),"----------")</f>
        <v>Vitalii Boyko</v>
      </c>
      <c r="AM139" s="64"/>
      <c r="AO139" s="58" t="str">
        <f>IF(SUM($AP55:$AP56)&gt;0,IF($AP55&lt;$AP56,$AO55,$AO56),"----------")</f>
        <v>Oganowski Przemysław</v>
      </c>
      <c r="AR139" s="64"/>
      <c r="AS139" s="58" t="str">
        <f>IF(SUM($AT51:$AT52)&gt;0,IF($AT51&lt;$AT52,$AS51,$AS52),"----------")</f>
        <v>Daniłowicz Mariusz</v>
      </c>
      <c r="AV139" s="72"/>
      <c r="AW139" s="59"/>
      <c r="AZ139" s="64"/>
      <c r="BD139" s="64"/>
      <c r="BL139" s="64"/>
      <c r="BP139" s="64"/>
    </row>
    <row r="140" spans="12:68" s="34" customFormat="1" ht="14.25" customHeight="1">
      <c r="L140" s="64"/>
      <c r="O140" s="64"/>
      <c r="T140" s="64"/>
      <c r="W140" s="64"/>
      <c r="AB140" s="64"/>
      <c r="AE140" s="64"/>
      <c r="AG140" s="58" t="str">
        <f>IF(SUM($AH127:$AH128)&gt;0,IF($AH127&lt;$AH128,$AG127,$AG128),"----------")</f>
        <v>Dytfeld Tomasz</v>
      </c>
      <c r="AJ140" s="64"/>
      <c r="AK140" s="58" t="str">
        <f>IF(SUM($AL123:$AL124)&gt;0,IF($AL123&lt;$AL124,$AK123,$AK124),"----------")</f>
        <v>Kamiński Ireneusz</v>
      </c>
      <c r="AM140" s="64"/>
      <c r="AO140" s="58" t="str">
        <f>IF(SUM($AP63:$AP64)&gt;0,IF($AP63&lt;$AP64,$AO63,$AO64),"----------")</f>
        <v>Ordon Dominik</v>
      </c>
      <c r="AR140" s="67"/>
      <c r="AS140" s="58" t="str">
        <f>IF(SUM($AT59:$AT60)&gt;0,IF($AT59&lt;$AT60,$AS59,$AS60),"----------")</f>
        <v>Zdun Aleksander</v>
      </c>
      <c r="AV140" s="72"/>
      <c r="AW140" s="59"/>
      <c r="AY140" s="53"/>
      <c r="AZ140" s="64"/>
      <c r="BD140" s="64"/>
      <c r="BL140" s="64"/>
      <c r="BP140" s="64"/>
    </row>
    <row r="141" spans="12:68" s="34" customFormat="1" ht="14.25" customHeight="1">
      <c r="L141" s="64"/>
      <c r="O141" s="64"/>
      <c r="T141" s="64"/>
      <c r="W141" s="64"/>
      <c r="AB141" s="64"/>
      <c r="AE141" s="64"/>
      <c r="AJ141" s="64"/>
      <c r="AK141" s="58"/>
      <c r="AM141" s="64"/>
      <c r="AO141" s="58" t="str">
        <f>IF(SUM($AP71:$AP72)&gt;0,IF($AP71&lt;$AP72,$AO71,$AO72),"----------")</f>
        <v>Grieger Szymon</v>
      </c>
      <c r="AR141" s="67"/>
      <c r="AS141" s="58" t="str">
        <f>IF(SUM($AT67:$AT68)&gt;0,IF($AT67&lt;$AT68,$AS67,$AS68),"----------")</f>
        <v>Sumara Marek</v>
      </c>
      <c r="AV141" s="72"/>
      <c r="AW141" s="59"/>
      <c r="AY141" s="53"/>
      <c r="AZ141" s="64"/>
      <c r="BD141" s="64"/>
      <c r="BL141" s="64"/>
      <c r="BP141" s="64"/>
    </row>
    <row r="142" spans="12:68" s="34" customFormat="1" ht="14.25" customHeight="1">
      <c r="L142" s="64"/>
      <c r="O142" s="64"/>
      <c r="T142" s="64"/>
      <c r="W142" s="64"/>
      <c r="AB142" s="64"/>
      <c r="AE142" s="64"/>
      <c r="AJ142" s="64"/>
      <c r="AK142" s="58"/>
      <c r="AM142" s="64"/>
      <c r="AO142" s="58" t="str">
        <f>IF(SUM($AP79:$AP80)&gt;0,IF($AP79&lt;$AP80,$AO79,$AO80),"----------")</f>
        <v>Witkowski Przemysław</v>
      </c>
      <c r="AR142" s="64"/>
      <c r="AS142" s="58" t="str">
        <f>IF(SUM($AT75:$AT76)&gt;0,IF($AT75&lt;$AT76,$AS75,$AS76),"----------")</f>
        <v>Pilarski Piotr</v>
      </c>
      <c r="AV142" s="72"/>
      <c r="AW142" s="59"/>
      <c r="AZ142" s="64"/>
      <c r="BD142" s="64"/>
      <c r="BL142" s="64"/>
      <c r="BP142" s="64"/>
    </row>
    <row r="143" spans="12:68" s="34" customFormat="1" ht="14.25" customHeight="1">
      <c r="L143" s="64"/>
      <c r="O143" s="64"/>
      <c r="T143" s="64"/>
      <c r="W143" s="64"/>
      <c r="AB143" s="64"/>
      <c r="AE143" s="64"/>
      <c r="AJ143" s="64"/>
      <c r="AK143" s="58"/>
      <c r="AM143" s="64"/>
      <c r="AO143" s="58" t="str">
        <f>IF(SUM($AP87:$AP88)&gt;0,IF($AP87&lt;$AP88,$AO87,$AO88),"----------")</f>
        <v>Serhii Holiat</v>
      </c>
      <c r="AR143" s="64"/>
      <c r="AS143" s="58" t="str">
        <f>IF(SUM($AT83:$AT84)&gt;0,IF($AT83&lt;$AT84,$AS83,$AS84),"----------")</f>
        <v>Białkowski Tymoteusz</v>
      </c>
      <c r="AV143" s="72"/>
      <c r="AW143" s="59"/>
      <c r="AZ143" s="64"/>
      <c r="BD143" s="64"/>
      <c r="BL143" s="64"/>
      <c r="BP143" s="64"/>
    </row>
    <row r="144" spans="12:68" s="34" customFormat="1" ht="14.25" customHeight="1">
      <c r="L144" s="64"/>
      <c r="O144" s="64"/>
      <c r="T144" s="64"/>
      <c r="W144" s="64"/>
      <c r="AB144" s="64"/>
      <c r="AE144" s="64"/>
      <c r="AJ144" s="64"/>
      <c r="AK144" s="58"/>
      <c r="AM144" s="64"/>
      <c r="AN144" s="40"/>
      <c r="AO144" s="58" t="str">
        <f>IF(SUM($AP95:$AP96)&gt;0,IF($AP95&lt;$AP96,$AO95,$AO96),"----------")</f>
        <v>Kuchta Paweł</v>
      </c>
      <c r="AR144" s="64"/>
      <c r="AS144" s="58" t="str">
        <f>IF(SUM($AT91:$AT92)&gt;0,IF($AT91&lt;$AT92,$AS91,$AS92),"----------")</f>
        <v>Szofer Tomasz</v>
      </c>
      <c r="AV144" s="72"/>
      <c r="AW144" s="59"/>
      <c r="AZ144" s="64"/>
      <c r="BD144" s="64"/>
      <c r="BG144" s="53"/>
      <c r="BL144" s="64"/>
      <c r="BP144" s="64"/>
    </row>
    <row r="145" spans="12:68" s="34" customFormat="1" ht="14.25" customHeight="1">
      <c r="L145" s="64"/>
      <c r="O145" s="64"/>
      <c r="T145" s="64"/>
      <c r="W145" s="64"/>
      <c r="AB145" s="64"/>
      <c r="AE145" s="64"/>
      <c r="AJ145" s="64"/>
      <c r="AM145" s="64"/>
      <c r="AN145" s="40"/>
      <c r="AO145" s="58" t="str">
        <f>IF(SUM($AP103:$AP104)&gt;0,IF($AP103&lt;$AP104,$AO103,$AO104),"----------")</f>
        <v>Ochman Piotr</v>
      </c>
      <c r="AR145" s="64"/>
      <c r="AS145" s="58" t="str">
        <f>IF(SUM($AT99:$AT100)&gt;0,IF($AT99&lt;$AT100,$AS99,$AS100),"----------")</f>
        <v>Olko Michał</v>
      </c>
      <c r="AV145" s="72"/>
      <c r="AW145" s="59"/>
      <c r="AZ145" s="64"/>
      <c r="BD145" s="64"/>
      <c r="BG145" s="53"/>
      <c r="BL145" s="64"/>
      <c r="BP145" s="64"/>
    </row>
    <row r="146" spans="12:68" s="34" customFormat="1" ht="14.25" customHeight="1">
      <c r="L146" s="64"/>
      <c r="O146" s="64"/>
      <c r="T146" s="64"/>
      <c r="W146" s="64"/>
      <c r="AB146" s="64"/>
      <c r="AE146" s="64"/>
      <c r="AJ146" s="64"/>
      <c r="AM146" s="64"/>
      <c r="AO146" s="58" t="str">
        <f>IF(SUM($AP111:$AP112)&gt;0,IF($AP111&lt;$AP112,$AO111,$AO112),"----------")</f>
        <v>Sikora Artur</v>
      </c>
      <c r="AR146" s="64"/>
      <c r="AS146" s="58" t="str">
        <f>IF(SUM($AT107:$AT108)&gt;0,IF($AT107&lt;$AT108,$AS107,$AS108),"----------")</f>
        <v>Kucharuk Bartłomiej</v>
      </c>
      <c r="AV146" s="72"/>
      <c r="AW146" s="59"/>
      <c r="AZ146" s="64"/>
      <c r="BD146" s="64"/>
      <c r="BL146" s="64"/>
      <c r="BP146" s="64"/>
    </row>
    <row r="147" spans="12:68" s="34" customFormat="1" ht="14.25" customHeight="1">
      <c r="L147" s="64"/>
      <c r="O147" s="64"/>
      <c r="T147" s="64"/>
      <c r="W147" s="64"/>
      <c r="AB147" s="64"/>
      <c r="AE147" s="64"/>
      <c r="AJ147" s="64"/>
      <c r="AM147" s="64"/>
      <c r="AO147" s="58" t="str">
        <f>IF(SUM($AP119:$AP120)&gt;0,IF($AP119&lt;$AP120,$AO119,$AO120),"----------")</f>
        <v>Wawrzyniak Łukasz</v>
      </c>
      <c r="AR147" s="64"/>
      <c r="AS147" s="58" t="str">
        <f>IF(SUM($AT115:$AT116)&gt;0,IF($AT115&lt;$AT116,$AS115,$AS116),"----------")</f>
        <v>Suchan Almar</v>
      </c>
      <c r="AV147" s="72"/>
      <c r="AW147" s="59"/>
      <c r="AZ147" s="64"/>
      <c r="BD147" s="64"/>
      <c r="BL147" s="64"/>
      <c r="BP147" s="64"/>
    </row>
    <row r="148" spans="12:68" s="34" customFormat="1" ht="14.25" customHeight="1">
      <c r="L148" s="64"/>
      <c r="O148" s="64"/>
      <c r="T148" s="64"/>
      <c r="W148" s="64"/>
      <c r="AB148" s="64"/>
      <c r="AE148" s="64"/>
      <c r="AJ148" s="64"/>
      <c r="AM148" s="64"/>
      <c r="AO148" s="58" t="str">
        <f>IF(SUM($AP127:$AP128)&gt;0,IF($AP127&lt;$AP128,$AO127,$AO128),"----------")</f>
        <v>Dzierżek Karol</v>
      </c>
      <c r="AR148" s="67"/>
      <c r="AS148" s="58" t="str">
        <f>IF(SUM($AT123:$AT124)&gt;0,IF($AT123&lt;$AT124,$AS123,$AS124),"----------")</f>
        <v>Zmyślony Artur</v>
      </c>
      <c r="AV148" s="72"/>
      <c r="AW148" s="59"/>
      <c r="AY148" s="53"/>
      <c r="AZ148" s="64"/>
      <c r="BD148" s="64"/>
      <c r="BL148" s="64"/>
      <c r="BP148" s="64"/>
    </row>
    <row r="149" spans="12:68" s="34" customFormat="1" ht="14.25" customHeight="1">
      <c r="L149" s="64"/>
      <c r="O149" s="64"/>
      <c r="T149" s="64"/>
      <c r="W149" s="64"/>
      <c r="AB149" s="64"/>
      <c r="AE149" s="64"/>
      <c r="AJ149" s="64"/>
      <c r="AM149" s="64"/>
      <c r="AR149" s="67"/>
      <c r="AV149" s="72"/>
      <c r="AW149" s="59"/>
      <c r="AY149" s="53"/>
      <c r="AZ149" s="64"/>
      <c r="BD149" s="64"/>
      <c r="BL149" s="64"/>
      <c r="BP149" s="64"/>
    </row>
    <row r="150" spans="12:68" s="34" customFormat="1" ht="14.25" customHeight="1">
      <c r="L150" s="64"/>
      <c r="O150" s="64"/>
      <c r="T150" s="64"/>
      <c r="W150" s="64"/>
      <c r="AB150" s="64"/>
      <c r="AE150" s="64"/>
      <c r="AJ150" s="64"/>
      <c r="AM150" s="64"/>
      <c r="AR150" s="64"/>
      <c r="AV150" s="72"/>
      <c r="AW150" s="59"/>
      <c r="AZ150" s="64"/>
      <c r="BD150" s="64"/>
      <c r="BL150" s="64"/>
      <c r="BP150" s="64"/>
    </row>
    <row r="151" spans="12:68" s="34" customFormat="1" ht="14.25" customHeight="1">
      <c r="L151" s="64"/>
      <c r="O151" s="64"/>
      <c r="T151" s="64"/>
      <c r="W151" s="64"/>
      <c r="AB151" s="64"/>
      <c r="AE151" s="64"/>
      <c r="AJ151" s="64"/>
      <c r="AM151" s="64"/>
      <c r="AR151" s="64"/>
      <c r="AV151" s="72"/>
      <c r="AW151" s="59"/>
      <c r="AZ151" s="64"/>
      <c r="BD151" s="64"/>
      <c r="BL151" s="64"/>
      <c r="BP151" s="64"/>
    </row>
    <row r="152" spans="12:68" s="34" customFormat="1" ht="14.25" customHeight="1">
      <c r="L152" s="64"/>
      <c r="O152" s="64"/>
      <c r="T152" s="64"/>
      <c r="W152" s="64"/>
      <c r="AB152" s="64"/>
      <c r="AE152" s="64"/>
      <c r="AJ152" s="64"/>
      <c r="AM152" s="64"/>
      <c r="AN152" s="40"/>
      <c r="AO152" s="40"/>
      <c r="AR152" s="64"/>
      <c r="AV152" s="72"/>
      <c r="AW152" s="59"/>
      <c r="AZ152" s="64"/>
      <c r="BC152" s="53"/>
      <c r="BD152" s="64"/>
      <c r="BL152" s="64"/>
      <c r="BP152" s="64"/>
    </row>
    <row r="153" spans="12:68" s="34" customFormat="1" ht="14.25" customHeight="1">
      <c r="L153" s="64"/>
      <c r="O153" s="64"/>
      <c r="T153" s="64"/>
      <c r="W153" s="64"/>
      <c r="AB153" s="64"/>
      <c r="AE153" s="64"/>
      <c r="AJ153" s="64"/>
      <c r="AM153" s="64"/>
      <c r="AN153" s="40"/>
      <c r="AO153" s="40"/>
      <c r="AR153" s="64"/>
      <c r="AV153" s="72"/>
      <c r="AW153" s="59"/>
      <c r="AZ153" s="64"/>
      <c r="BC153" s="53"/>
      <c r="BD153" s="64"/>
      <c r="BL153" s="64"/>
      <c r="BP153" s="64"/>
    </row>
    <row r="154" spans="12:68" s="34" customFormat="1" ht="14.25" customHeight="1">
      <c r="L154" s="64"/>
      <c r="O154" s="64"/>
      <c r="T154" s="64"/>
      <c r="W154" s="64"/>
      <c r="AB154" s="64"/>
      <c r="AE154" s="64"/>
      <c r="AJ154" s="64"/>
      <c r="AM154" s="64"/>
      <c r="AR154" s="64"/>
      <c r="AV154" s="72"/>
      <c r="AW154" s="59"/>
      <c r="AZ154" s="64"/>
      <c r="BD154" s="64"/>
      <c r="BL154" s="64"/>
      <c r="BP154" s="64"/>
    </row>
    <row r="155" spans="12:68" s="34" customFormat="1" ht="14.25" customHeight="1">
      <c r="L155" s="64"/>
      <c r="O155" s="64"/>
      <c r="T155" s="64"/>
      <c r="W155" s="64"/>
      <c r="AB155" s="64"/>
      <c r="AE155" s="64"/>
      <c r="AJ155" s="64"/>
      <c r="AM155" s="64"/>
      <c r="AR155" s="64"/>
      <c r="AV155" s="72"/>
      <c r="AW155" s="59"/>
      <c r="AZ155" s="64"/>
      <c r="BD155" s="64"/>
      <c r="BL155" s="64"/>
      <c r="BP155" s="64"/>
    </row>
    <row r="156" spans="12:68" s="34" customFormat="1" ht="14.25" customHeight="1">
      <c r="L156" s="64"/>
      <c r="O156" s="64"/>
      <c r="T156" s="64"/>
      <c r="W156" s="64"/>
      <c r="AB156" s="64"/>
      <c r="AE156" s="64"/>
      <c r="AJ156" s="64"/>
      <c r="AM156" s="64"/>
      <c r="AR156" s="67"/>
      <c r="AV156" s="72"/>
      <c r="AW156" s="59"/>
      <c r="AY156" s="53"/>
      <c r="AZ156" s="64"/>
      <c r="BD156" s="64"/>
      <c r="BL156" s="64"/>
      <c r="BP156" s="64"/>
    </row>
    <row r="157" spans="12:68" s="34" customFormat="1" ht="14.25" customHeight="1">
      <c r="L157" s="64"/>
      <c r="O157" s="64"/>
      <c r="T157" s="64"/>
      <c r="W157" s="64"/>
      <c r="AB157" s="64"/>
      <c r="AE157" s="64"/>
      <c r="AJ157" s="64"/>
      <c r="AM157" s="64"/>
      <c r="AR157" s="67"/>
      <c r="AV157" s="72"/>
      <c r="AW157" s="59"/>
      <c r="AY157" s="53"/>
      <c r="AZ157" s="64"/>
      <c r="BD157" s="64"/>
      <c r="BL157" s="64"/>
      <c r="BP157" s="64"/>
    </row>
    <row r="158" spans="12:68" s="34" customFormat="1" ht="14.25" customHeight="1">
      <c r="L158" s="64"/>
      <c r="O158" s="64"/>
      <c r="T158" s="64"/>
      <c r="W158" s="64"/>
      <c r="AB158" s="64"/>
      <c r="AE158" s="64"/>
      <c r="AJ158" s="64"/>
      <c r="AM158" s="64"/>
      <c r="AR158" s="64"/>
      <c r="AV158" s="72"/>
      <c r="AW158" s="59"/>
      <c r="AZ158" s="64"/>
      <c r="BD158" s="64"/>
      <c r="BL158" s="64"/>
      <c r="BP158" s="64"/>
    </row>
    <row r="159" spans="12:68" s="34" customFormat="1" ht="14.25" customHeight="1">
      <c r="L159" s="64"/>
      <c r="O159" s="64"/>
      <c r="T159" s="64"/>
      <c r="W159" s="64"/>
      <c r="AB159" s="64"/>
      <c r="AE159" s="64"/>
      <c r="AJ159" s="64"/>
      <c r="AM159" s="64"/>
      <c r="AR159" s="64"/>
      <c r="AV159" s="72"/>
      <c r="AW159" s="59"/>
      <c r="AZ159" s="64"/>
      <c r="BD159" s="64"/>
      <c r="BL159" s="64"/>
      <c r="BP159" s="64"/>
    </row>
    <row r="160" spans="12:68" s="34" customFormat="1" ht="14.25" customHeight="1">
      <c r="L160" s="64"/>
      <c r="O160" s="64"/>
      <c r="T160" s="64"/>
      <c r="W160" s="64"/>
      <c r="AB160" s="64"/>
      <c r="AE160" s="64"/>
      <c r="AJ160" s="64"/>
      <c r="AM160" s="64"/>
      <c r="AN160" s="40"/>
      <c r="AO160" s="40"/>
      <c r="AR160" s="64"/>
      <c r="AV160" s="72"/>
      <c r="AW160" s="59"/>
      <c r="AZ160" s="64"/>
      <c r="BD160" s="64"/>
      <c r="BK160" s="53"/>
      <c r="BL160" s="64"/>
      <c r="BP160" s="64"/>
    </row>
    <row r="161" spans="12:68" s="34" customFormat="1" ht="14.25" customHeight="1">
      <c r="L161" s="64"/>
      <c r="O161" s="64"/>
      <c r="T161" s="64"/>
      <c r="W161" s="64"/>
      <c r="AB161" s="64"/>
      <c r="AE161" s="64"/>
      <c r="AJ161" s="64"/>
      <c r="AM161" s="64"/>
      <c r="AN161" s="40"/>
      <c r="AO161" s="40"/>
      <c r="AR161" s="64"/>
      <c r="AV161" s="72"/>
      <c r="AW161" s="59"/>
      <c r="AZ161" s="64"/>
      <c r="BD161" s="64"/>
      <c r="BK161" s="53"/>
      <c r="BL161" s="64"/>
      <c r="BP161" s="64"/>
    </row>
    <row r="162" spans="12:68" s="34" customFormat="1" ht="14.25" customHeight="1">
      <c r="L162" s="64"/>
      <c r="O162" s="64"/>
      <c r="T162" s="64"/>
      <c r="W162" s="64"/>
      <c r="AB162" s="64"/>
      <c r="AE162" s="64"/>
      <c r="AJ162" s="64"/>
      <c r="AM162" s="64"/>
      <c r="AR162" s="64"/>
      <c r="AV162" s="72"/>
      <c r="AW162" s="59"/>
      <c r="AZ162" s="64"/>
      <c r="BD162" s="64"/>
      <c r="BL162" s="64"/>
      <c r="BP162" s="64"/>
    </row>
    <row r="163" spans="12:68" s="34" customFormat="1" ht="14.25" customHeight="1">
      <c r="L163" s="64"/>
      <c r="O163" s="64"/>
      <c r="T163" s="64"/>
      <c r="W163" s="64"/>
      <c r="AB163" s="64"/>
      <c r="AE163" s="64"/>
      <c r="AJ163" s="64"/>
      <c r="AM163" s="64"/>
      <c r="AR163" s="64"/>
      <c r="AV163" s="72"/>
      <c r="AW163" s="59"/>
      <c r="AZ163" s="64"/>
      <c r="BD163" s="64"/>
      <c r="BL163" s="64"/>
      <c r="BP163" s="64"/>
    </row>
    <row r="164" spans="12:68" s="34" customFormat="1" ht="14.25" customHeight="1">
      <c r="L164" s="64"/>
      <c r="O164" s="64"/>
      <c r="T164" s="64"/>
      <c r="W164" s="64"/>
      <c r="AB164" s="64"/>
      <c r="AE164" s="64"/>
      <c r="AJ164" s="64"/>
      <c r="AM164" s="64"/>
      <c r="AR164" s="67"/>
      <c r="AV164" s="72"/>
      <c r="AW164" s="59"/>
      <c r="AY164" s="53"/>
      <c r="AZ164" s="64"/>
      <c r="BD164" s="64"/>
      <c r="BL164" s="64"/>
      <c r="BP164" s="64"/>
    </row>
    <row r="165" spans="12:68" s="34" customFormat="1" ht="14.25" customHeight="1">
      <c r="L165" s="64"/>
      <c r="O165" s="64"/>
      <c r="T165" s="64"/>
      <c r="W165" s="64"/>
      <c r="AB165" s="64"/>
      <c r="AE165" s="64"/>
      <c r="AJ165" s="64"/>
      <c r="AM165" s="64"/>
      <c r="AR165" s="67"/>
      <c r="AV165" s="72"/>
      <c r="AW165" s="59"/>
      <c r="AY165" s="53"/>
      <c r="AZ165" s="64"/>
      <c r="BD165" s="64"/>
      <c r="BL165" s="64"/>
      <c r="BP165" s="64"/>
    </row>
    <row r="166" spans="12:68" s="34" customFormat="1" ht="14.25" customHeight="1">
      <c r="L166" s="64"/>
      <c r="O166" s="64"/>
      <c r="T166" s="64"/>
      <c r="W166" s="64"/>
      <c r="AB166" s="64"/>
      <c r="AE166" s="64"/>
      <c r="AJ166" s="64"/>
      <c r="AM166" s="64"/>
      <c r="AR166" s="64"/>
      <c r="AV166" s="72"/>
      <c r="AW166" s="59"/>
      <c r="AZ166" s="64"/>
      <c r="BD166" s="64"/>
      <c r="BL166" s="64"/>
      <c r="BP166" s="64"/>
    </row>
    <row r="167" spans="12:68" s="34" customFormat="1" ht="14.25" customHeight="1">
      <c r="L167" s="64"/>
      <c r="O167" s="64"/>
      <c r="T167" s="64"/>
      <c r="W167" s="64"/>
      <c r="AB167" s="64"/>
      <c r="AE167" s="64"/>
      <c r="AJ167" s="64"/>
      <c r="AM167" s="64"/>
      <c r="AR167" s="64"/>
      <c r="AV167" s="72"/>
      <c r="AW167" s="59"/>
      <c r="AZ167" s="64"/>
      <c r="BD167" s="64"/>
      <c r="BL167" s="64"/>
      <c r="BP167" s="64"/>
    </row>
    <row r="168" spans="12:68" s="34" customFormat="1" ht="14.25" customHeight="1">
      <c r="L168" s="64"/>
      <c r="O168" s="64"/>
      <c r="T168" s="64"/>
      <c r="W168" s="64"/>
      <c r="AB168" s="64"/>
      <c r="AE168" s="64"/>
      <c r="AJ168" s="64"/>
      <c r="AM168" s="64"/>
      <c r="AN168" s="40"/>
      <c r="AO168" s="40"/>
      <c r="AR168" s="64"/>
      <c r="AV168" s="72"/>
      <c r="AW168" s="59"/>
      <c r="AZ168" s="64"/>
      <c r="BC168" s="53"/>
      <c r="BD168" s="64"/>
      <c r="BL168" s="64"/>
      <c r="BP168" s="64"/>
    </row>
    <row r="169" spans="12:68" s="34" customFormat="1" ht="14.25" customHeight="1">
      <c r="L169" s="64"/>
      <c r="O169" s="64"/>
      <c r="T169" s="64"/>
      <c r="W169" s="64"/>
      <c r="AB169" s="64"/>
      <c r="AE169" s="64"/>
      <c r="AJ169" s="64"/>
      <c r="AM169" s="64"/>
      <c r="AN169" s="40"/>
      <c r="AO169" s="40"/>
      <c r="AR169" s="64"/>
      <c r="AV169" s="72"/>
      <c r="AW169" s="59"/>
      <c r="AZ169" s="64"/>
      <c r="BC169" s="53"/>
      <c r="BD169" s="64"/>
      <c r="BL169" s="64"/>
      <c r="BP169" s="64"/>
    </row>
    <row r="170" spans="12:68" s="34" customFormat="1" ht="14.25" customHeight="1">
      <c r="L170" s="64"/>
      <c r="O170" s="64"/>
      <c r="T170" s="64"/>
      <c r="W170" s="64"/>
      <c r="AB170" s="64"/>
      <c r="AE170" s="64"/>
      <c r="AJ170" s="64"/>
      <c r="AM170" s="64"/>
      <c r="AR170" s="64"/>
      <c r="AV170" s="72"/>
      <c r="AW170" s="59"/>
      <c r="AZ170" s="64"/>
      <c r="BD170" s="64"/>
      <c r="BL170" s="64"/>
      <c r="BP170" s="64"/>
    </row>
    <row r="171" spans="12:68" s="34" customFormat="1" ht="14.25" customHeight="1">
      <c r="L171" s="64"/>
      <c r="O171" s="64"/>
      <c r="T171" s="64"/>
      <c r="W171" s="64"/>
      <c r="AB171" s="64"/>
      <c r="AE171" s="64"/>
      <c r="AJ171" s="64"/>
      <c r="AM171" s="64"/>
      <c r="AR171" s="64"/>
      <c r="AV171" s="72"/>
      <c r="AW171" s="59"/>
      <c r="AZ171" s="64"/>
      <c r="BD171" s="64"/>
      <c r="BL171" s="64"/>
      <c r="BP171" s="64"/>
    </row>
    <row r="172" spans="12:68" s="34" customFormat="1" ht="14.25" customHeight="1">
      <c r="L172" s="64"/>
      <c r="O172" s="64"/>
      <c r="T172" s="64"/>
      <c r="W172" s="64"/>
      <c r="AB172" s="64"/>
      <c r="AE172" s="64"/>
      <c r="AJ172" s="64"/>
      <c r="AM172" s="64"/>
      <c r="AR172" s="67"/>
      <c r="AV172" s="72"/>
      <c r="AW172" s="59"/>
      <c r="AY172" s="53"/>
      <c r="AZ172" s="64"/>
      <c r="BD172" s="64"/>
      <c r="BL172" s="64"/>
      <c r="BP172" s="64"/>
    </row>
    <row r="173" spans="12:68" s="34" customFormat="1" ht="14.25" customHeight="1">
      <c r="L173" s="64"/>
      <c r="O173" s="64"/>
      <c r="T173" s="64"/>
      <c r="W173" s="64"/>
      <c r="AB173" s="64"/>
      <c r="AE173" s="64"/>
      <c r="AJ173" s="64"/>
      <c r="AM173" s="64"/>
      <c r="AR173" s="67"/>
      <c r="AV173" s="72"/>
      <c r="AW173" s="59"/>
      <c r="AY173" s="53"/>
      <c r="AZ173" s="64"/>
      <c r="BD173" s="64"/>
      <c r="BL173" s="64"/>
      <c r="BP173" s="64"/>
    </row>
    <row r="174" spans="12:68" s="34" customFormat="1" ht="14.25" customHeight="1">
      <c r="L174" s="64"/>
      <c r="O174" s="64"/>
      <c r="T174" s="64"/>
      <c r="W174" s="64"/>
      <c r="AB174" s="64"/>
      <c r="AE174" s="64"/>
      <c r="AJ174" s="64"/>
      <c r="AM174" s="64"/>
      <c r="AR174" s="64"/>
      <c r="AV174" s="72"/>
      <c r="AW174" s="59"/>
      <c r="AZ174" s="64"/>
      <c r="BD174" s="64"/>
      <c r="BL174" s="64"/>
      <c r="BP174" s="64"/>
    </row>
    <row r="175" spans="12:68" s="34" customFormat="1" ht="14.25" customHeight="1">
      <c r="L175" s="64"/>
      <c r="O175" s="64"/>
      <c r="T175" s="64"/>
      <c r="W175" s="64"/>
      <c r="AB175" s="64"/>
      <c r="AE175" s="64"/>
      <c r="AJ175" s="64"/>
      <c r="AM175" s="64"/>
      <c r="AR175" s="64"/>
      <c r="AV175" s="72"/>
      <c r="AW175" s="59"/>
      <c r="AZ175" s="64"/>
      <c r="BD175" s="64"/>
      <c r="BL175" s="64"/>
      <c r="BP175" s="64"/>
    </row>
    <row r="176" spans="12:68" s="34" customFormat="1" ht="14.25" customHeight="1">
      <c r="L176" s="64"/>
      <c r="O176" s="64"/>
      <c r="T176" s="64"/>
      <c r="W176" s="64"/>
      <c r="AB176" s="64"/>
      <c r="AE176" s="64"/>
      <c r="AJ176" s="64"/>
      <c r="AM176" s="64"/>
      <c r="AN176" s="40"/>
      <c r="AO176" s="40"/>
      <c r="AR176" s="64"/>
      <c r="AV176" s="72"/>
      <c r="AW176" s="59"/>
      <c r="AZ176" s="64"/>
      <c r="BD176" s="64"/>
      <c r="BG176" s="53"/>
      <c r="BL176" s="64"/>
      <c r="BP176" s="64"/>
    </row>
    <row r="177" spans="12:68" s="34" customFormat="1" ht="14.25" customHeight="1">
      <c r="L177" s="64"/>
      <c r="O177" s="64"/>
      <c r="T177" s="64"/>
      <c r="W177" s="64"/>
      <c r="AB177" s="64"/>
      <c r="AE177" s="64"/>
      <c r="AJ177" s="64"/>
      <c r="AM177" s="64"/>
      <c r="AN177" s="40"/>
      <c r="AO177" s="40"/>
      <c r="AR177" s="64"/>
      <c r="AV177" s="72"/>
      <c r="AW177" s="59"/>
      <c r="AZ177" s="64"/>
      <c r="BD177" s="64"/>
      <c r="BG177" s="53"/>
      <c r="BL177" s="64"/>
      <c r="BP177" s="64"/>
    </row>
    <row r="178" spans="12:68" s="34" customFormat="1" ht="14.25" customHeight="1">
      <c r="L178" s="64"/>
      <c r="O178" s="64"/>
      <c r="T178" s="64"/>
      <c r="W178" s="64"/>
      <c r="AB178" s="64"/>
      <c r="AE178" s="64"/>
      <c r="AJ178" s="64"/>
      <c r="AM178" s="64"/>
      <c r="AR178" s="64"/>
      <c r="AV178" s="72"/>
      <c r="AW178" s="59"/>
      <c r="AZ178" s="64"/>
      <c r="BD178" s="64"/>
      <c r="BL178" s="64"/>
      <c r="BP178" s="64"/>
    </row>
    <row r="179" spans="12:68" s="34" customFormat="1" ht="14.25" customHeight="1">
      <c r="L179" s="64"/>
      <c r="O179" s="64"/>
      <c r="T179" s="64"/>
      <c r="W179" s="64"/>
      <c r="AB179" s="64"/>
      <c r="AE179" s="64"/>
      <c r="AJ179" s="64"/>
      <c r="AM179" s="64"/>
      <c r="AR179" s="64"/>
      <c r="AV179" s="72"/>
      <c r="AW179" s="59"/>
      <c r="AZ179" s="64"/>
      <c r="BD179" s="64"/>
      <c r="BL179" s="64"/>
      <c r="BP179" s="64"/>
    </row>
    <row r="180" spans="12:68" s="34" customFormat="1" ht="14.25" customHeight="1">
      <c r="L180" s="64"/>
      <c r="O180" s="64"/>
      <c r="T180" s="64"/>
      <c r="W180" s="64"/>
      <c r="AB180" s="64"/>
      <c r="AE180" s="64"/>
      <c r="AJ180" s="64"/>
      <c r="AM180" s="64"/>
      <c r="AR180" s="67"/>
      <c r="AV180" s="72"/>
      <c r="AW180" s="59"/>
      <c r="AY180" s="53"/>
      <c r="AZ180" s="64"/>
      <c r="BD180" s="64"/>
      <c r="BL180" s="64"/>
      <c r="BP180" s="64"/>
    </row>
    <row r="181" spans="12:68" s="34" customFormat="1" ht="14.25" customHeight="1">
      <c r="L181" s="64"/>
      <c r="O181" s="64"/>
      <c r="T181" s="64"/>
      <c r="W181" s="64"/>
      <c r="AB181" s="64"/>
      <c r="AE181" s="64"/>
      <c r="AJ181" s="64"/>
      <c r="AM181" s="64"/>
      <c r="AR181" s="67"/>
      <c r="AV181" s="72"/>
      <c r="AW181" s="59"/>
      <c r="AY181" s="53"/>
      <c r="AZ181" s="64"/>
      <c r="BD181" s="64"/>
      <c r="BL181" s="64"/>
      <c r="BP181" s="64"/>
    </row>
    <row r="182" spans="12:68" s="34" customFormat="1" ht="14.25" customHeight="1">
      <c r="L182" s="64"/>
      <c r="O182" s="64"/>
      <c r="T182" s="64"/>
      <c r="W182" s="64"/>
      <c r="AB182" s="64"/>
      <c r="AE182" s="64"/>
      <c r="AJ182" s="64"/>
      <c r="AM182" s="64"/>
      <c r="AR182" s="64"/>
      <c r="AV182" s="72"/>
      <c r="AW182" s="59"/>
      <c r="AZ182" s="64"/>
      <c r="BD182" s="64"/>
      <c r="BL182" s="64"/>
      <c r="BP182" s="64"/>
    </row>
    <row r="183" spans="12:68" s="34" customFormat="1" ht="14.25" customHeight="1">
      <c r="L183" s="64"/>
      <c r="O183" s="64"/>
      <c r="T183" s="64"/>
      <c r="W183" s="64"/>
      <c r="AB183" s="64"/>
      <c r="AE183" s="64"/>
      <c r="AJ183" s="64"/>
      <c r="AM183" s="64"/>
      <c r="AR183" s="64"/>
      <c r="AV183" s="72"/>
      <c r="AW183" s="59"/>
      <c r="AZ183" s="64"/>
      <c r="BD183" s="64"/>
      <c r="BL183" s="64"/>
      <c r="BP183" s="64"/>
    </row>
    <row r="184" spans="12:68" s="34" customFormat="1" ht="14.25" customHeight="1">
      <c r="L184" s="64"/>
      <c r="O184" s="64"/>
      <c r="T184" s="64"/>
      <c r="W184" s="64"/>
      <c r="AB184" s="64"/>
      <c r="AE184" s="64"/>
      <c r="AJ184" s="64"/>
      <c r="AM184" s="64"/>
      <c r="AN184" s="40"/>
      <c r="AO184" s="40"/>
      <c r="AR184" s="64"/>
      <c r="AV184" s="72"/>
      <c r="AW184" s="59"/>
      <c r="AZ184" s="64"/>
      <c r="BC184" s="53"/>
      <c r="BD184" s="64"/>
      <c r="BL184" s="64"/>
      <c r="BP184" s="64"/>
    </row>
    <row r="185" spans="12:68" s="34" customFormat="1" ht="14.25" customHeight="1">
      <c r="L185" s="64"/>
      <c r="O185" s="64"/>
      <c r="T185" s="64"/>
      <c r="W185" s="64"/>
      <c r="AB185" s="64"/>
      <c r="AE185" s="64"/>
      <c r="AJ185" s="64"/>
      <c r="AM185" s="64"/>
      <c r="AN185" s="40"/>
      <c r="AO185" s="40"/>
      <c r="AR185" s="64"/>
      <c r="AV185" s="72"/>
      <c r="AW185" s="59"/>
      <c r="AZ185" s="64"/>
      <c r="BC185" s="53"/>
      <c r="BD185" s="64"/>
      <c r="BL185" s="64"/>
      <c r="BP185" s="64"/>
    </row>
    <row r="186" spans="12:68" s="34" customFormat="1" ht="14.25" customHeight="1">
      <c r="L186" s="64"/>
      <c r="O186" s="64"/>
      <c r="T186" s="64"/>
      <c r="W186" s="64"/>
      <c r="AB186" s="64"/>
      <c r="AE186" s="64"/>
      <c r="AJ186" s="64"/>
      <c r="AM186" s="64"/>
      <c r="AR186" s="64"/>
      <c r="AV186" s="72"/>
      <c r="AW186" s="59"/>
      <c r="AZ186" s="64"/>
      <c r="BD186" s="64"/>
      <c r="BL186" s="64"/>
      <c r="BP186" s="64"/>
    </row>
    <row r="187" spans="12:68" s="34" customFormat="1" ht="14.25" customHeight="1">
      <c r="L187" s="64"/>
      <c r="O187" s="64"/>
      <c r="T187" s="64"/>
      <c r="W187" s="64"/>
      <c r="AB187" s="64"/>
      <c r="AE187" s="64"/>
      <c r="AJ187" s="64"/>
      <c r="AM187" s="64"/>
      <c r="AR187" s="64"/>
      <c r="AV187" s="72"/>
      <c r="AW187" s="59"/>
      <c r="AZ187" s="64"/>
      <c r="BD187" s="64"/>
      <c r="BL187" s="64"/>
      <c r="BP187" s="64"/>
    </row>
    <row r="188" spans="12:68" s="34" customFormat="1" ht="14.25" customHeight="1">
      <c r="L188" s="64"/>
      <c r="O188" s="64"/>
      <c r="T188" s="64"/>
      <c r="W188" s="64"/>
      <c r="AB188" s="64"/>
      <c r="AE188" s="64"/>
      <c r="AJ188" s="64"/>
      <c r="AM188" s="64"/>
      <c r="AR188" s="67"/>
      <c r="AV188" s="72"/>
      <c r="AW188" s="59"/>
      <c r="AY188" s="143"/>
      <c r="AZ188" s="64"/>
      <c r="BD188" s="64"/>
      <c r="BL188" s="64"/>
      <c r="BP188" s="64"/>
    </row>
    <row r="189" spans="12:68" s="34" customFormat="1" ht="14.25" customHeight="1">
      <c r="L189" s="64"/>
      <c r="O189" s="64"/>
      <c r="T189" s="64"/>
      <c r="W189" s="64"/>
      <c r="AB189" s="64"/>
      <c r="AE189" s="64"/>
      <c r="AJ189" s="64"/>
      <c r="AM189" s="64"/>
      <c r="AR189" s="67"/>
      <c r="AV189" s="72"/>
      <c r="AW189" s="59"/>
      <c r="AY189" s="143"/>
      <c r="AZ189" s="64"/>
      <c r="BD189" s="64"/>
      <c r="BL189" s="64"/>
      <c r="BP189" s="64"/>
    </row>
    <row r="190" spans="2:68" s="34" customFormat="1" ht="14.25" customHeight="1">
      <c r="B190" s="55"/>
      <c r="C190" s="55"/>
      <c r="L190" s="64"/>
      <c r="O190" s="64"/>
      <c r="T190" s="64"/>
      <c r="W190" s="64"/>
      <c r="AB190" s="64"/>
      <c r="AE190" s="64"/>
      <c r="AJ190" s="64"/>
      <c r="AM190" s="64"/>
      <c r="AR190" s="64"/>
      <c r="AV190" s="72"/>
      <c r="AW190" s="59"/>
      <c r="AZ190" s="64"/>
      <c r="BD190" s="64"/>
      <c r="BL190" s="64"/>
      <c r="BP190" s="64"/>
    </row>
    <row r="191" spans="2:68" s="34" customFormat="1" ht="14.25" customHeight="1">
      <c r="B191" s="55"/>
      <c r="C191" s="55"/>
      <c r="L191" s="64"/>
      <c r="O191" s="64"/>
      <c r="T191" s="64"/>
      <c r="W191" s="64"/>
      <c r="AB191" s="64"/>
      <c r="AE191" s="64"/>
      <c r="AJ191" s="64"/>
      <c r="AM191" s="64"/>
      <c r="AR191" s="64"/>
      <c r="AV191" s="72"/>
      <c r="AW191" s="59"/>
      <c r="AZ191" s="64"/>
      <c r="BD191" s="64"/>
      <c r="BL191" s="64"/>
      <c r="BP191" s="64"/>
    </row>
    <row r="192" spans="2:68" s="34" customFormat="1" ht="14.25" customHeight="1">
      <c r="B192" s="55"/>
      <c r="C192" s="55"/>
      <c r="L192" s="64"/>
      <c r="O192" s="64"/>
      <c r="T192" s="64"/>
      <c r="W192" s="64"/>
      <c r="AB192" s="64"/>
      <c r="AE192" s="64"/>
      <c r="AJ192" s="64"/>
      <c r="AM192" s="64"/>
      <c r="AN192" s="40"/>
      <c r="AO192" s="40"/>
      <c r="AR192" s="64"/>
      <c r="AV192" s="72"/>
      <c r="AW192" s="59"/>
      <c r="AZ192" s="64"/>
      <c r="BD192" s="64"/>
      <c r="BL192" s="64"/>
      <c r="BO192" s="143"/>
      <c r="BP192" s="64"/>
    </row>
    <row r="193" spans="12:68" s="34" customFormat="1" ht="14.25" customHeight="1">
      <c r="L193" s="64"/>
      <c r="O193" s="64"/>
      <c r="T193" s="64"/>
      <c r="W193" s="64"/>
      <c r="AB193" s="64"/>
      <c r="AE193" s="64"/>
      <c r="AJ193" s="64"/>
      <c r="AM193" s="64"/>
      <c r="AN193" s="40"/>
      <c r="AO193" s="40"/>
      <c r="AR193" s="64"/>
      <c r="AV193" s="72"/>
      <c r="AW193" s="59"/>
      <c r="AZ193" s="64"/>
      <c r="BD193" s="64"/>
      <c r="BL193" s="64"/>
      <c r="BO193" s="143"/>
      <c r="BP193" s="64"/>
    </row>
    <row r="194" spans="12:68" s="34" customFormat="1" ht="14.25" customHeight="1">
      <c r="L194" s="64"/>
      <c r="O194" s="64"/>
      <c r="T194" s="64"/>
      <c r="W194" s="64"/>
      <c r="AB194" s="64"/>
      <c r="AE194" s="64"/>
      <c r="AJ194" s="64"/>
      <c r="AM194" s="64"/>
      <c r="AR194" s="64"/>
      <c r="AV194" s="72"/>
      <c r="AW194" s="59"/>
      <c r="AZ194" s="64"/>
      <c r="BD194" s="64"/>
      <c r="BL194" s="64"/>
      <c r="BP194" s="64"/>
    </row>
    <row r="195" spans="12:68" s="34" customFormat="1" ht="14.25" customHeight="1">
      <c r="L195" s="64"/>
      <c r="O195" s="64"/>
      <c r="T195" s="64"/>
      <c r="W195" s="64"/>
      <c r="AB195" s="64"/>
      <c r="AE195" s="64"/>
      <c r="AJ195" s="64"/>
      <c r="AM195" s="64"/>
      <c r="AR195" s="64"/>
      <c r="AV195" s="72"/>
      <c r="AW195" s="59"/>
      <c r="AZ195" s="64"/>
      <c r="BD195" s="64"/>
      <c r="BL195" s="64"/>
      <c r="BP195" s="64"/>
    </row>
    <row r="196" spans="2:68" s="34" customFormat="1" ht="14.25" customHeight="1">
      <c r="B196" s="53"/>
      <c r="C196" s="53"/>
      <c r="L196" s="64"/>
      <c r="O196" s="64"/>
      <c r="T196" s="64"/>
      <c r="W196" s="64"/>
      <c r="AB196" s="64"/>
      <c r="AE196" s="64"/>
      <c r="AJ196" s="64"/>
      <c r="AM196" s="64"/>
      <c r="AR196" s="67"/>
      <c r="AS196" s="40"/>
      <c r="AV196" s="72"/>
      <c r="AW196" s="59"/>
      <c r="AY196" s="143"/>
      <c r="AZ196" s="64"/>
      <c r="BD196" s="64"/>
      <c r="BL196" s="64"/>
      <c r="BP196" s="64"/>
    </row>
    <row r="197" spans="2:68" s="34" customFormat="1" ht="14.25" customHeight="1">
      <c r="B197" s="53"/>
      <c r="C197" s="53"/>
      <c r="L197" s="64"/>
      <c r="O197" s="64"/>
      <c r="T197" s="64"/>
      <c r="W197" s="64"/>
      <c r="AB197" s="64"/>
      <c r="AE197" s="64"/>
      <c r="AJ197" s="64"/>
      <c r="AM197" s="64"/>
      <c r="AR197" s="67"/>
      <c r="AS197" s="40"/>
      <c r="AV197" s="72"/>
      <c r="AW197" s="59"/>
      <c r="AY197" s="143"/>
      <c r="AZ197" s="64"/>
      <c r="BD197" s="64"/>
      <c r="BL197" s="64"/>
      <c r="BP197" s="64"/>
    </row>
    <row r="198" spans="2:68" s="34" customFormat="1" ht="14.25" customHeight="1">
      <c r="B198" s="55"/>
      <c r="C198" s="55"/>
      <c r="L198" s="64"/>
      <c r="O198" s="64"/>
      <c r="T198" s="64"/>
      <c r="W198" s="64"/>
      <c r="AB198" s="64"/>
      <c r="AE198" s="64"/>
      <c r="AJ198" s="64"/>
      <c r="AM198" s="64"/>
      <c r="AR198" s="64"/>
      <c r="AV198" s="72"/>
      <c r="AW198" s="59"/>
      <c r="AZ198" s="64"/>
      <c r="BD198" s="64"/>
      <c r="BL198" s="64"/>
      <c r="BP198" s="64"/>
    </row>
    <row r="199" spans="12:68" s="34" customFormat="1" ht="14.25" customHeight="1">
      <c r="L199" s="64"/>
      <c r="O199" s="64"/>
      <c r="T199" s="64"/>
      <c r="W199" s="64"/>
      <c r="AB199" s="64"/>
      <c r="AE199" s="64"/>
      <c r="AJ199" s="64"/>
      <c r="AM199" s="64"/>
      <c r="AR199" s="64"/>
      <c r="AV199" s="72"/>
      <c r="AW199" s="59"/>
      <c r="AZ199" s="64"/>
      <c r="BD199" s="64"/>
      <c r="BL199" s="64"/>
      <c r="BP199" s="64"/>
    </row>
    <row r="200" spans="12:68" s="34" customFormat="1" ht="14.25" customHeight="1">
      <c r="L200" s="64"/>
      <c r="O200" s="64"/>
      <c r="T200" s="64"/>
      <c r="W200" s="64"/>
      <c r="AB200" s="64"/>
      <c r="AE200" s="64"/>
      <c r="AJ200" s="64"/>
      <c r="AM200" s="64"/>
      <c r="AN200" s="40"/>
      <c r="AO200" s="40"/>
      <c r="AR200" s="64"/>
      <c r="AV200" s="72"/>
      <c r="AW200" s="59"/>
      <c r="AZ200" s="64"/>
      <c r="BC200" s="53"/>
      <c r="BD200" s="64"/>
      <c r="BL200" s="64"/>
      <c r="BP200" s="64"/>
    </row>
    <row r="201" spans="12:68" s="34" customFormat="1" ht="14.25" customHeight="1">
      <c r="L201" s="64"/>
      <c r="O201" s="64"/>
      <c r="T201" s="64"/>
      <c r="W201" s="64"/>
      <c r="AB201" s="64"/>
      <c r="AE201" s="64"/>
      <c r="AJ201" s="64"/>
      <c r="AM201" s="64"/>
      <c r="AN201" s="40"/>
      <c r="AO201" s="40"/>
      <c r="AR201" s="64"/>
      <c r="AV201" s="72"/>
      <c r="AW201" s="59"/>
      <c r="AZ201" s="64"/>
      <c r="BC201" s="53"/>
      <c r="BD201" s="64"/>
      <c r="BL201" s="64"/>
      <c r="BP201" s="64"/>
    </row>
    <row r="202" spans="12:68" s="34" customFormat="1" ht="14.25" customHeight="1">
      <c r="L202" s="64"/>
      <c r="O202" s="64"/>
      <c r="T202" s="64"/>
      <c r="W202" s="64"/>
      <c r="AB202" s="64"/>
      <c r="AE202" s="64"/>
      <c r="AJ202" s="64"/>
      <c r="AM202" s="64"/>
      <c r="AR202" s="64"/>
      <c r="AV202" s="72"/>
      <c r="AW202" s="59"/>
      <c r="AZ202" s="64"/>
      <c r="BD202" s="64"/>
      <c r="BL202" s="64"/>
      <c r="BP202" s="64"/>
    </row>
    <row r="203" spans="12:68" s="34" customFormat="1" ht="14.25" customHeight="1">
      <c r="L203" s="64"/>
      <c r="O203" s="64"/>
      <c r="T203" s="64"/>
      <c r="W203" s="64"/>
      <c r="AB203" s="64"/>
      <c r="AE203" s="64"/>
      <c r="AJ203" s="64"/>
      <c r="AM203" s="64"/>
      <c r="AR203" s="64"/>
      <c r="AV203" s="72"/>
      <c r="AW203" s="59"/>
      <c r="AZ203" s="64"/>
      <c r="BD203" s="64"/>
      <c r="BL203" s="64"/>
      <c r="BP203" s="64"/>
    </row>
    <row r="204" spans="12:68" s="34" customFormat="1" ht="14.25" customHeight="1">
      <c r="L204" s="64"/>
      <c r="O204" s="64"/>
      <c r="T204" s="64"/>
      <c r="W204" s="64"/>
      <c r="AB204" s="64"/>
      <c r="AE204" s="64"/>
      <c r="AJ204" s="64"/>
      <c r="AM204" s="64"/>
      <c r="AR204" s="67"/>
      <c r="AS204" s="40"/>
      <c r="AV204" s="72"/>
      <c r="AW204" s="59"/>
      <c r="AY204" s="143"/>
      <c r="AZ204" s="64"/>
      <c r="BD204" s="64"/>
      <c r="BL204" s="64"/>
      <c r="BP204" s="64"/>
    </row>
    <row r="205" spans="12:68" s="34" customFormat="1" ht="14.25" customHeight="1">
      <c r="L205" s="64"/>
      <c r="O205" s="64"/>
      <c r="T205" s="64"/>
      <c r="W205" s="64"/>
      <c r="AB205" s="64"/>
      <c r="AE205" s="64"/>
      <c r="AJ205" s="64"/>
      <c r="AM205" s="64"/>
      <c r="AR205" s="67"/>
      <c r="AS205" s="40"/>
      <c r="AV205" s="64"/>
      <c r="AY205" s="143"/>
      <c r="AZ205" s="64"/>
      <c r="BD205" s="64"/>
      <c r="BL205" s="64"/>
      <c r="BP205" s="64"/>
    </row>
    <row r="206" spans="12:68" s="34" customFormat="1" ht="14.25" customHeight="1">
      <c r="L206" s="64"/>
      <c r="O206" s="64"/>
      <c r="T206" s="64"/>
      <c r="W206" s="64"/>
      <c r="AB206" s="64"/>
      <c r="AE206" s="64"/>
      <c r="AJ206" s="64"/>
      <c r="AM206" s="64"/>
      <c r="AR206" s="64"/>
      <c r="AV206" s="72"/>
      <c r="AW206" s="59"/>
      <c r="AZ206" s="64"/>
      <c r="BD206" s="64"/>
      <c r="BL206" s="64"/>
      <c r="BP206" s="64"/>
    </row>
    <row r="207" spans="12:68" s="34" customFormat="1" ht="14.25" customHeight="1">
      <c r="L207" s="64"/>
      <c r="O207" s="64"/>
      <c r="T207" s="64"/>
      <c r="W207" s="64"/>
      <c r="AB207" s="64"/>
      <c r="AE207" s="64"/>
      <c r="AJ207" s="64"/>
      <c r="AM207" s="64"/>
      <c r="AR207" s="64"/>
      <c r="AV207" s="72"/>
      <c r="AW207" s="59"/>
      <c r="AZ207" s="64"/>
      <c r="BD207" s="64"/>
      <c r="BL207" s="64"/>
      <c r="BP207" s="64"/>
    </row>
    <row r="208" spans="12:68" s="34" customFormat="1" ht="14.25" customHeight="1">
      <c r="L208" s="64"/>
      <c r="O208" s="64"/>
      <c r="T208" s="64"/>
      <c r="W208" s="64"/>
      <c r="AB208" s="64"/>
      <c r="AE208" s="64"/>
      <c r="AJ208" s="64"/>
      <c r="AM208" s="64"/>
      <c r="AN208" s="40"/>
      <c r="AO208" s="40"/>
      <c r="AR208" s="64"/>
      <c r="AV208" s="72"/>
      <c r="AW208" s="59"/>
      <c r="AZ208" s="64"/>
      <c r="BD208" s="64"/>
      <c r="BG208" s="143"/>
      <c r="BL208" s="64"/>
      <c r="BP208" s="64"/>
    </row>
    <row r="209" spans="12:68" s="34" customFormat="1" ht="14.25" customHeight="1">
      <c r="L209" s="64"/>
      <c r="O209" s="64"/>
      <c r="T209" s="64"/>
      <c r="W209" s="64"/>
      <c r="AB209" s="64"/>
      <c r="AE209" s="64"/>
      <c r="AJ209" s="64"/>
      <c r="AM209" s="64"/>
      <c r="AN209" s="40"/>
      <c r="AO209" s="40"/>
      <c r="AR209" s="64"/>
      <c r="AV209" s="64"/>
      <c r="AZ209" s="64"/>
      <c r="BD209" s="64"/>
      <c r="BG209" s="143"/>
      <c r="BL209" s="64"/>
      <c r="BP209" s="64"/>
    </row>
    <row r="210" spans="12:68" s="34" customFormat="1" ht="14.25" customHeight="1">
      <c r="L210" s="64"/>
      <c r="O210" s="64"/>
      <c r="T210" s="64"/>
      <c r="W210" s="64"/>
      <c r="AB210" s="64"/>
      <c r="AE210" s="64"/>
      <c r="AJ210" s="64"/>
      <c r="AM210" s="64"/>
      <c r="AR210" s="64"/>
      <c r="AV210" s="72"/>
      <c r="AW210" s="59"/>
      <c r="AZ210" s="64"/>
      <c r="BD210" s="64"/>
      <c r="BL210" s="64"/>
      <c r="BP210" s="64"/>
    </row>
    <row r="211" spans="12:68" s="34" customFormat="1" ht="14.25" customHeight="1">
      <c r="L211" s="64"/>
      <c r="O211" s="64"/>
      <c r="T211" s="64"/>
      <c r="W211" s="64"/>
      <c r="AB211" s="64"/>
      <c r="AE211" s="64"/>
      <c r="AJ211" s="64"/>
      <c r="AM211" s="64"/>
      <c r="AR211" s="64"/>
      <c r="AV211" s="72"/>
      <c r="AW211" s="59"/>
      <c r="AZ211" s="64"/>
      <c r="BD211" s="64"/>
      <c r="BL211" s="64"/>
      <c r="BP211" s="64"/>
    </row>
    <row r="212" spans="12:68" s="34" customFormat="1" ht="14.25" customHeight="1">
      <c r="L212" s="64"/>
      <c r="O212" s="64"/>
      <c r="T212" s="64"/>
      <c r="W212" s="64"/>
      <c r="AB212" s="64"/>
      <c r="AE212" s="64"/>
      <c r="AJ212" s="64"/>
      <c r="AM212" s="64"/>
      <c r="AR212" s="67"/>
      <c r="AS212" s="40"/>
      <c r="AV212" s="72"/>
      <c r="AW212" s="59"/>
      <c r="AY212" s="143"/>
      <c r="AZ212" s="64"/>
      <c r="BD212" s="64"/>
      <c r="BL212" s="64"/>
      <c r="BP212" s="64"/>
    </row>
    <row r="213" spans="12:68" s="34" customFormat="1" ht="14.25" customHeight="1">
      <c r="L213" s="64"/>
      <c r="O213" s="64"/>
      <c r="T213" s="64"/>
      <c r="W213" s="64"/>
      <c r="AB213" s="64"/>
      <c r="AE213" s="64"/>
      <c r="AJ213" s="64"/>
      <c r="AM213" s="64"/>
      <c r="AR213" s="67"/>
      <c r="AS213" s="40"/>
      <c r="AV213" s="64"/>
      <c r="AY213" s="143"/>
      <c r="AZ213" s="64"/>
      <c r="BD213" s="64"/>
      <c r="BL213" s="64"/>
      <c r="BP213" s="64"/>
    </row>
    <row r="214" spans="12:68" s="34" customFormat="1" ht="14.25" customHeight="1">
      <c r="L214" s="64"/>
      <c r="O214" s="64"/>
      <c r="T214" s="64"/>
      <c r="W214" s="64"/>
      <c r="AB214" s="64"/>
      <c r="AE214" s="64"/>
      <c r="AJ214" s="64"/>
      <c r="AM214" s="64"/>
      <c r="AR214" s="64"/>
      <c r="AV214" s="72"/>
      <c r="AW214" s="59"/>
      <c r="AZ214" s="64"/>
      <c r="BD214" s="64"/>
      <c r="BL214" s="64"/>
      <c r="BP214" s="64"/>
    </row>
    <row r="215" spans="12:68" s="34" customFormat="1" ht="14.25" customHeight="1">
      <c r="L215" s="64"/>
      <c r="O215" s="64"/>
      <c r="T215" s="64"/>
      <c r="W215" s="64"/>
      <c r="AB215" s="64"/>
      <c r="AE215" s="64"/>
      <c r="AJ215" s="64"/>
      <c r="AM215" s="64"/>
      <c r="AR215" s="64"/>
      <c r="AV215" s="72"/>
      <c r="AW215" s="59"/>
      <c r="AZ215" s="64"/>
      <c r="BD215" s="64"/>
      <c r="BL215" s="64"/>
      <c r="BP215" s="64"/>
    </row>
    <row r="216" spans="12:68" s="34" customFormat="1" ht="14.25" customHeight="1">
      <c r="L216" s="64"/>
      <c r="O216" s="64"/>
      <c r="T216" s="64"/>
      <c r="W216" s="64"/>
      <c r="AB216" s="64"/>
      <c r="AE216" s="64"/>
      <c r="AJ216" s="64"/>
      <c r="AM216" s="64"/>
      <c r="AN216" s="40"/>
      <c r="AO216" s="40"/>
      <c r="AR216" s="64"/>
      <c r="AV216" s="72"/>
      <c r="AW216" s="59"/>
      <c r="AZ216" s="64"/>
      <c r="BC216" s="53"/>
      <c r="BD216" s="64"/>
      <c r="BL216" s="64"/>
      <c r="BP216" s="64"/>
    </row>
    <row r="217" spans="12:68" s="34" customFormat="1" ht="14.25" customHeight="1">
      <c r="L217" s="64"/>
      <c r="O217" s="64"/>
      <c r="T217" s="64"/>
      <c r="W217" s="64"/>
      <c r="AB217" s="64"/>
      <c r="AE217" s="64"/>
      <c r="AJ217" s="64"/>
      <c r="AM217" s="64"/>
      <c r="AN217" s="40"/>
      <c r="AO217" s="40"/>
      <c r="AR217" s="64"/>
      <c r="AV217" s="64"/>
      <c r="AZ217" s="64"/>
      <c r="BC217" s="53"/>
      <c r="BD217" s="64"/>
      <c r="BL217" s="64"/>
      <c r="BP217" s="64"/>
    </row>
    <row r="218" spans="12:68" s="34" customFormat="1" ht="14.25" customHeight="1">
      <c r="L218" s="64"/>
      <c r="O218" s="64"/>
      <c r="T218" s="64"/>
      <c r="W218" s="64"/>
      <c r="AB218" s="64"/>
      <c r="AE218" s="64"/>
      <c r="AJ218" s="64"/>
      <c r="AM218" s="64"/>
      <c r="AR218" s="64"/>
      <c r="AV218" s="72"/>
      <c r="AW218" s="59"/>
      <c r="AZ218" s="64"/>
      <c r="BD218" s="64"/>
      <c r="BL218" s="64"/>
      <c r="BP218" s="64"/>
    </row>
    <row r="219" spans="12:68" s="34" customFormat="1" ht="14.25" customHeight="1">
      <c r="L219" s="64"/>
      <c r="O219" s="64"/>
      <c r="T219" s="64"/>
      <c r="W219" s="64"/>
      <c r="AB219" s="64"/>
      <c r="AE219" s="64"/>
      <c r="AJ219" s="64"/>
      <c r="AM219" s="64"/>
      <c r="AR219" s="64"/>
      <c r="AV219" s="72"/>
      <c r="AW219" s="59"/>
      <c r="AZ219" s="64"/>
      <c r="BD219" s="64"/>
      <c r="BL219" s="64"/>
      <c r="BP219" s="64"/>
    </row>
    <row r="220" spans="12:68" s="34" customFormat="1" ht="14.25" customHeight="1">
      <c r="L220" s="64"/>
      <c r="O220" s="64"/>
      <c r="T220" s="64"/>
      <c r="W220" s="64"/>
      <c r="AB220" s="64"/>
      <c r="AE220" s="64"/>
      <c r="AJ220" s="64"/>
      <c r="AM220" s="64"/>
      <c r="AR220" s="67"/>
      <c r="AS220" s="40"/>
      <c r="AV220" s="72"/>
      <c r="AW220" s="59"/>
      <c r="AY220" s="143"/>
      <c r="AZ220" s="64"/>
      <c r="BD220" s="64"/>
      <c r="BL220" s="64"/>
      <c r="BP220" s="64"/>
    </row>
    <row r="221" spans="12:68" s="34" customFormat="1" ht="14.25" customHeight="1">
      <c r="L221" s="64"/>
      <c r="O221" s="64"/>
      <c r="T221" s="64"/>
      <c r="W221" s="64"/>
      <c r="AB221" s="64"/>
      <c r="AE221" s="64"/>
      <c r="AJ221" s="64"/>
      <c r="AM221" s="64"/>
      <c r="AR221" s="67"/>
      <c r="AS221" s="40"/>
      <c r="AV221" s="64"/>
      <c r="AY221" s="143"/>
      <c r="AZ221" s="64"/>
      <c r="BD221" s="64"/>
      <c r="BL221" s="64"/>
      <c r="BP221" s="64"/>
    </row>
    <row r="222" spans="12:68" s="34" customFormat="1" ht="14.25" customHeight="1">
      <c r="L222" s="64"/>
      <c r="O222" s="64"/>
      <c r="T222" s="64"/>
      <c r="W222" s="64"/>
      <c r="AB222" s="64"/>
      <c r="AE222" s="64"/>
      <c r="AJ222" s="64"/>
      <c r="AM222" s="64"/>
      <c r="AR222" s="64"/>
      <c r="AV222" s="72"/>
      <c r="AW222" s="59"/>
      <c r="AZ222" s="64"/>
      <c r="BD222" s="64"/>
      <c r="BL222" s="64"/>
      <c r="BP222" s="64"/>
    </row>
    <row r="223" spans="12:68" s="34" customFormat="1" ht="14.25" customHeight="1">
      <c r="L223" s="64"/>
      <c r="O223" s="64"/>
      <c r="T223" s="64"/>
      <c r="W223" s="64"/>
      <c r="AB223" s="64"/>
      <c r="AE223" s="64"/>
      <c r="AJ223" s="64"/>
      <c r="AM223" s="64"/>
      <c r="AR223" s="64"/>
      <c r="AV223" s="72"/>
      <c r="AW223" s="59"/>
      <c r="AZ223" s="64"/>
      <c r="BD223" s="64"/>
      <c r="BL223" s="64"/>
      <c r="BP223" s="64"/>
    </row>
    <row r="224" spans="12:68" s="34" customFormat="1" ht="14.25" customHeight="1">
      <c r="L224" s="64"/>
      <c r="O224" s="64"/>
      <c r="T224" s="64"/>
      <c r="W224" s="64"/>
      <c r="AB224" s="64"/>
      <c r="AE224" s="64"/>
      <c r="AJ224" s="64"/>
      <c r="AM224" s="64"/>
      <c r="AN224" s="40"/>
      <c r="AO224" s="40"/>
      <c r="AR224" s="64"/>
      <c r="AV224" s="72"/>
      <c r="AW224" s="59"/>
      <c r="AZ224" s="64"/>
      <c r="BD224" s="64"/>
      <c r="BK224" s="143"/>
      <c r="BL224" s="64"/>
      <c r="BP224" s="64"/>
    </row>
    <row r="225" spans="12:68" s="34" customFormat="1" ht="14.25" customHeight="1">
      <c r="L225" s="64"/>
      <c r="O225" s="64"/>
      <c r="T225" s="64"/>
      <c r="W225" s="64"/>
      <c r="AB225" s="64"/>
      <c r="AE225" s="64"/>
      <c r="AJ225" s="64"/>
      <c r="AM225" s="64"/>
      <c r="AN225" s="40"/>
      <c r="AO225" s="40"/>
      <c r="AR225" s="64"/>
      <c r="AV225" s="64"/>
      <c r="AZ225" s="64"/>
      <c r="BD225" s="64"/>
      <c r="BK225" s="143"/>
      <c r="BL225" s="64"/>
      <c r="BP225" s="64"/>
    </row>
    <row r="226" spans="12:68" s="34" customFormat="1" ht="14.25" customHeight="1">
      <c r="L226" s="64"/>
      <c r="O226" s="64"/>
      <c r="T226" s="64"/>
      <c r="W226" s="64"/>
      <c r="AB226" s="64"/>
      <c r="AE226" s="64"/>
      <c r="AJ226" s="64"/>
      <c r="AM226" s="64"/>
      <c r="AR226" s="64"/>
      <c r="AV226" s="72"/>
      <c r="AW226" s="59"/>
      <c r="AZ226" s="64"/>
      <c r="BD226" s="64"/>
      <c r="BL226" s="64"/>
      <c r="BP226" s="64"/>
    </row>
    <row r="227" spans="12:68" s="34" customFormat="1" ht="14.25" customHeight="1">
      <c r="L227" s="64"/>
      <c r="O227" s="64"/>
      <c r="T227" s="64"/>
      <c r="W227" s="64"/>
      <c r="AB227" s="64"/>
      <c r="AE227" s="64"/>
      <c r="AJ227" s="64"/>
      <c r="AM227" s="64"/>
      <c r="AR227" s="64"/>
      <c r="AV227" s="72"/>
      <c r="AW227" s="59"/>
      <c r="AZ227" s="64"/>
      <c r="BD227" s="64"/>
      <c r="BL227" s="64"/>
      <c r="BP227" s="64"/>
    </row>
    <row r="228" spans="12:68" s="34" customFormat="1" ht="14.25" customHeight="1">
      <c r="L228" s="64"/>
      <c r="O228" s="64"/>
      <c r="T228" s="64"/>
      <c r="W228" s="64"/>
      <c r="AB228" s="64"/>
      <c r="AE228" s="64"/>
      <c r="AJ228" s="64"/>
      <c r="AM228" s="64"/>
      <c r="AR228" s="67"/>
      <c r="AS228" s="40"/>
      <c r="AV228" s="72"/>
      <c r="AW228" s="59"/>
      <c r="AY228" s="143"/>
      <c r="AZ228" s="64"/>
      <c r="BD228" s="64"/>
      <c r="BL228" s="64"/>
      <c r="BP228" s="64"/>
    </row>
    <row r="229" spans="12:68" s="34" customFormat="1" ht="14.25" customHeight="1">
      <c r="L229" s="64"/>
      <c r="O229" s="64"/>
      <c r="T229" s="64"/>
      <c r="W229" s="64"/>
      <c r="AB229" s="64"/>
      <c r="AE229" s="64"/>
      <c r="AJ229" s="64"/>
      <c r="AM229" s="64"/>
      <c r="AR229" s="67"/>
      <c r="AS229" s="40"/>
      <c r="AV229" s="64"/>
      <c r="AY229" s="143"/>
      <c r="AZ229" s="64"/>
      <c r="BD229" s="64"/>
      <c r="BL229" s="64"/>
      <c r="BP229" s="64"/>
    </row>
    <row r="230" spans="12:68" s="34" customFormat="1" ht="14.25" customHeight="1">
      <c r="L230" s="64"/>
      <c r="O230" s="64"/>
      <c r="T230" s="64"/>
      <c r="W230" s="64"/>
      <c r="AB230" s="64"/>
      <c r="AE230" s="64"/>
      <c r="AJ230" s="64"/>
      <c r="AM230" s="64"/>
      <c r="AR230" s="64"/>
      <c r="AV230" s="72"/>
      <c r="AW230" s="59"/>
      <c r="AZ230" s="64"/>
      <c r="BD230" s="64"/>
      <c r="BL230" s="64"/>
      <c r="BP230" s="64"/>
    </row>
    <row r="231" spans="12:68" s="34" customFormat="1" ht="14.25" customHeight="1">
      <c r="L231" s="64"/>
      <c r="O231" s="64"/>
      <c r="T231" s="64"/>
      <c r="W231" s="64"/>
      <c r="AB231" s="64"/>
      <c r="AE231" s="64"/>
      <c r="AJ231" s="64"/>
      <c r="AM231" s="64"/>
      <c r="AR231" s="64"/>
      <c r="AV231" s="72"/>
      <c r="AW231" s="59"/>
      <c r="AZ231" s="64"/>
      <c r="BD231" s="64"/>
      <c r="BL231" s="64"/>
      <c r="BP231" s="64"/>
    </row>
    <row r="232" spans="12:68" s="34" customFormat="1" ht="14.25" customHeight="1">
      <c r="L232" s="64"/>
      <c r="O232" s="64"/>
      <c r="T232" s="64"/>
      <c r="W232" s="64"/>
      <c r="AB232" s="64"/>
      <c r="AE232" s="64"/>
      <c r="AJ232" s="64"/>
      <c r="AM232" s="64"/>
      <c r="AN232" s="40"/>
      <c r="AO232" s="40"/>
      <c r="AR232" s="64"/>
      <c r="AV232" s="72"/>
      <c r="AW232" s="59"/>
      <c r="AZ232" s="64"/>
      <c r="BC232" s="53"/>
      <c r="BD232" s="64"/>
      <c r="BL232" s="64"/>
      <c r="BP232" s="64"/>
    </row>
    <row r="233" spans="12:68" s="34" customFormat="1" ht="14.25" customHeight="1">
      <c r="L233" s="64"/>
      <c r="O233" s="64"/>
      <c r="T233" s="64"/>
      <c r="W233" s="64"/>
      <c r="AB233" s="64"/>
      <c r="AE233" s="64"/>
      <c r="AJ233" s="64"/>
      <c r="AM233" s="64"/>
      <c r="AN233" s="40"/>
      <c r="AO233" s="40"/>
      <c r="AR233" s="64"/>
      <c r="AV233" s="64"/>
      <c r="AZ233" s="64"/>
      <c r="BC233" s="53"/>
      <c r="BD233" s="64"/>
      <c r="BL233" s="64"/>
      <c r="BP233" s="64"/>
    </row>
    <row r="234" spans="12:68" s="34" customFormat="1" ht="14.25" customHeight="1">
      <c r="L234" s="64"/>
      <c r="O234" s="64"/>
      <c r="T234" s="64"/>
      <c r="W234" s="64"/>
      <c r="AB234" s="64"/>
      <c r="AE234" s="64"/>
      <c r="AJ234" s="64"/>
      <c r="AM234" s="64"/>
      <c r="AR234" s="64"/>
      <c r="AV234" s="72"/>
      <c r="AW234" s="59"/>
      <c r="AZ234" s="64"/>
      <c r="BD234" s="64"/>
      <c r="BL234" s="64"/>
      <c r="BP234" s="64"/>
    </row>
    <row r="235" spans="12:68" s="34" customFormat="1" ht="14.25" customHeight="1">
      <c r="L235" s="64"/>
      <c r="O235" s="64"/>
      <c r="T235" s="64"/>
      <c r="W235" s="64"/>
      <c r="AB235" s="64"/>
      <c r="AE235" s="64"/>
      <c r="AJ235" s="64"/>
      <c r="AM235" s="64"/>
      <c r="AR235" s="64"/>
      <c r="AV235" s="72"/>
      <c r="AW235" s="59"/>
      <c r="AZ235" s="64"/>
      <c r="BD235" s="64"/>
      <c r="BL235" s="64"/>
      <c r="BP235" s="64"/>
    </row>
    <row r="236" spans="12:68" s="34" customFormat="1" ht="14.25" customHeight="1">
      <c r="L236" s="64"/>
      <c r="O236" s="64"/>
      <c r="T236" s="64"/>
      <c r="W236" s="64"/>
      <c r="AB236" s="64"/>
      <c r="AE236" s="64"/>
      <c r="AJ236" s="64"/>
      <c r="AM236" s="64"/>
      <c r="AR236" s="67"/>
      <c r="AS236" s="40"/>
      <c r="AV236" s="72"/>
      <c r="AW236" s="59"/>
      <c r="AY236" s="143"/>
      <c r="AZ236" s="64"/>
      <c r="BD236" s="64"/>
      <c r="BL236" s="64"/>
      <c r="BP236" s="64"/>
    </row>
    <row r="237" spans="12:68" s="34" customFormat="1" ht="14.25" customHeight="1">
      <c r="L237" s="64"/>
      <c r="O237" s="64"/>
      <c r="T237" s="64"/>
      <c r="W237" s="64"/>
      <c r="AB237" s="64"/>
      <c r="AE237" s="64"/>
      <c r="AJ237" s="64"/>
      <c r="AM237" s="64"/>
      <c r="AR237" s="67"/>
      <c r="AS237" s="40"/>
      <c r="AV237" s="64"/>
      <c r="AY237" s="143"/>
      <c r="AZ237" s="64"/>
      <c r="BD237" s="64"/>
      <c r="BL237" s="64"/>
      <c r="BP237" s="64"/>
    </row>
    <row r="238" spans="12:68" s="34" customFormat="1" ht="14.25" customHeight="1">
      <c r="L238" s="64"/>
      <c r="O238" s="64"/>
      <c r="T238" s="64"/>
      <c r="W238" s="64"/>
      <c r="AB238" s="64"/>
      <c r="AE238" s="64"/>
      <c r="AJ238" s="64"/>
      <c r="AM238" s="64"/>
      <c r="AR238" s="64"/>
      <c r="AV238" s="72"/>
      <c r="AW238" s="59"/>
      <c r="AZ238" s="64"/>
      <c r="BD238" s="64"/>
      <c r="BL238" s="64"/>
      <c r="BP238" s="64"/>
    </row>
    <row r="239" spans="12:68" s="34" customFormat="1" ht="14.25" customHeight="1">
      <c r="L239" s="64"/>
      <c r="O239" s="64"/>
      <c r="T239" s="64"/>
      <c r="W239" s="64"/>
      <c r="AB239" s="64"/>
      <c r="AE239" s="64"/>
      <c r="AJ239" s="64"/>
      <c r="AM239" s="64"/>
      <c r="AR239" s="64"/>
      <c r="AV239" s="72"/>
      <c r="AW239" s="59"/>
      <c r="AZ239" s="64"/>
      <c r="BD239" s="64"/>
      <c r="BL239" s="64"/>
      <c r="BP239" s="64"/>
    </row>
    <row r="240" spans="12:68" s="34" customFormat="1" ht="14.25" customHeight="1">
      <c r="L240" s="64"/>
      <c r="O240" s="64"/>
      <c r="T240" s="64"/>
      <c r="W240" s="64"/>
      <c r="AB240" s="64"/>
      <c r="AE240" s="64"/>
      <c r="AJ240" s="64"/>
      <c r="AM240" s="64"/>
      <c r="AN240" s="40"/>
      <c r="AO240" s="40"/>
      <c r="AR240" s="64"/>
      <c r="AV240" s="72"/>
      <c r="AW240" s="59"/>
      <c r="AZ240" s="64"/>
      <c r="BD240" s="64"/>
      <c r="BG240" s="143"/>
      <c r="BL240" s="64"/>
      <c r="BP240" s="64"/>
    </row>
    <row r="241" spans="12:68" s="34" customFormat="1" ht="14.25" customHeight="1">
      <c r="L241" s="64"/>
      <c r="O241" s="64"/>
      <c r="T241" s="64"/>
      <c r="W241" s="64"/>
      <c r="AB241" s="64"/>
      <c r="AE241" s="64"/>
      <c r="AJ241" s="64"/>
      <c r="AM241" s="64"/>
      <c r="AN241" s="40"/>
      <c r="AO241" s="40"/>
      <c r="AR241" s="64"/>
      <c r="AV241" s="64"/>
      <c r="AZ241" s="64"/>
      <c r="BD241" s="64"/>
      <c r="BG241" s="143"/>
      <c r="BL241" s="64"/>
      <c r="BP241" s="64"/>
    </row>
    <row r="242" spans="12:68" s="34" customFormat="1" ht="14.25" customHeight="1">
      <c r="L242" s="64"/>
      <c r="O242" s="64"/>
      <c r="T242" s="64"/>
      <c r="W242" s="64"/>
      <c r="AB242" s="64"/>
      <c r="AE242" s="64"/>
      <c r="AJ242" s="64"/>
      <c r="AM242" s="64"/>
      <c r="AR242" s="64"/>
      <c r="AV242" s="72"/>
      <c r="AW242" s="59"/>
      <c r="AZ242" s="64"/>
      <c r="BD242" s="64"/>
      <c r="BL242" s="64"/>
      <c r="BP242" s="64"/>
    </row>
    <row r="243" spans="12:68" s="34" customFormat="1" ht="14.25" customHeight="1">
      <c r="L243" s="64"/>
      <c r="O243" s="64"/>
      <c r="T243" s="64"/>
      <c r="W243" s="64"/>
      <c r="AB243" s="64"/>
      <c r="AE243" s="64"/>
      <c r="AJ243" s="64"/>
      <c r="AM243" s="64"/>
      <c r="AR243" s="64"/>
      <c r="AV243" s="72"/>
      <c r="AW243" s="59"/>
      <c r="AZ243" s="64"/>
      <c r="BD243" s="64"/>
      <c r="BL243" s="64"/>
      <c r="BP243" s="64"/>
    </row>
    <row r="244" spans="12:68" s="34" customFormat="1" ht="14.25" customHeight="1">
      <c r="L244" s="64"/>
      <c r="O244" s="64"/>
      <c r="T244" s="64"/>
      <c r="W244" s="64"/>
      <c r="AB244" s="64"/>
      <c r="AE244" s="64"/>
      <c r="AJ244" s="64"/>
      <c r="AM244" s="64"/>
      <c r="AR244" s="67"/>
      <c r="AS244" s="40"/>
      <c r="AV244" s="72"/>
      <c r="AW244" s="59"/>
      <c r="AY244" s="143"/>
      <c r="AZ244" s="64"/>
      <c r="BD244" s="64"/>
      <c r="BL244" s="64"/>
      <c r="BP244" s="64"/>
    </row>
    <row r="245" spans="12:68" s="34" customFormat="1" ht="14.25" customHeight="1">
      <c r="L245" s="64"/>
      <c r="O245" s="64"/>
      <c r="T245" s="64"/>
      <c r="W245" s="64"/>
      <c r="AB245" s="64"/>
      <c r="AE245" s="64"/>
      <c r="AJ245" s="64"/>
      <c r="AM245" s="64"/>
      <c r="AR245" s="67"/>
      <c r="AS245" s="40"/>
      <c r="AV245" s="64"/>
      <c r="AY245" s="143"/>
      <c r="AZ245" s="64"/>
      <c r="BD245" s="64"/>
      <c r="BL245" s="64"/>
      <c r="BP245" s="64"/>
    </row>
    <row r="246" spans="12:68" s="34" customFormat="1" ht="14.25" customHeight="1">
      <c r="L246" s="64"/>
      <c r="O246" s="64"/>
      <c r="T246" s="64"/>
      <c r="W246" s="64"/>
      <c r="AB246" s="64"/>
      <c r="AE246" s="64"/>
      <c r="AJ246" s="64"/>
      <c r="AM246" s="64"/>
      <c r="AR246" s="64"/>
      <c r="AV246" s="72"/>
      <c r="AW246" s="59"/>
      <c r="AZ246" s="64"/>
      <c r="BD246" s="64"/>
      <c r="BL246" s="64"/>
      <c r="BP246" s="64"/>
    </row>
    <row r="247" spans="12:68" s="34" customFormat="1" ht="14.25" customHeight="1">
      <c r="L247" s="64"/>
      <c r="O247" s="64"/>
      <c r="T247" s="64"/>
      <c r="W247" s="64"/>
      <c r="AB247" s="64"/>
      <c r="AE247" s="64"/>
      <c r="AJ247" s="64"/>
      <c r="AM247" s="64"/>
      <c r="AR247" s="64"/>
      <c r="AV247" s="72"/>
      <c r="AW247" s="59"/>
      <c r="AZ247" s="64"/>
      <c r="BD247" s="64"/>
      <c r="BL247" s="64"/>
      <c r="BP247" s="64"/>
    </row>
    <row r="248" spans="12:68" s="34" customFormat="1" ht="14.25" customHeight="1">
      <c r="L248" s="64"/>
      <c r="O248" s="64"/>
      <c r="T248" s="64"/>
      <c r="W248" s="64"/>
      <c r="AB248" s="64"/>
      <c r="AE248" s="64"/>
      <c r="AJ248" s="64"/>
      <c r="AM248" s="64"/>
      <c r="AN248" s="40"/>
      <c r="AO248" s="40"/>
      <c r="AR248" s="64"/>
      <c r="AV248" s="72"/>
      <c r="AW248" s="59"/>
      <c r="AZ248" s="64"/>
      <c r="BC248" s="53"/>
      <c r="BD248" s="64"/>
      <c r="BL248" s="64"/>
      <c r="BP248" s="64"/>
    </row>
    <row r="249" spans="12:68" s="34" customFormat="1" ht="14.25" customHeight="1">
      <c r="L249" s="64"/>
      <c r="O249" s="64"/>
      <c r="T249" s="64"/>
      <c r="W249" s="64"/>
      <c r="AB249" s="64"/>
      <c r="AE249" s="64"/>
      <c r="AJ249" s="64"/>
      <c r="AM249" s="64"/>
      <c r="AN249" s="40"/>
      <c r="AO249" s="40"/>
      <c r="AR249" s="64"/>
      <c r="AV249" s="64"/>
      <c r="AZ249" s="64"/>
      <c r="BC249" s="53"/>
      <c r="BD249" s="64"/>
      <c r="BL249" s="64"/>
      <c r="BP249" s="64"/>
    </row>
    <row r="250" spans="12:68" s="34" customFormat="1" ht="14.25" customHeight="1">
      <c r="L250" s="64"/>
      <c r="O250" s="64"/>
      <c r="T250" s="64"/>
      <c r="W250" s="64"/>
      <c r="AB250" s="64"/>
      <c r="AE250" s="64"/>
      <c r="AJ250" s="64"/>
      <c r="AM250" s="64"/>
      <c r="AR250" s="64"/>
      <c r="AV250" s="72"/>
      <c r="AW250" s="59"/>
      <c r="AZ250" s="64"/>
      <c r="BD250" s="64"/>
      <c r="BL250" s="64"/>
      <c r="BP250" s="64"/>
    </row>
    <row r="251" spans="12:68" s="34" customFormat="1" ht="14.25" customHeight="1">
      <c r="L251" s="64"/>
      <c r="O251" s="64"/>
      <c r="T251" s="64"/>
      <c r="W251" s="64"/>
      <c r="AB251" s="64"/>
      <c r="AE251" s="64"/>
      <c r="AJ251" s="64"/>
      <c r="AM251" s="64"/>
      <c r="AR251" s="64"/>
      <c r="AV251" s="72"/>
      <c r="AW251" s="59"/>
      <c r="AZ251" s="64"/>
      <c r="BD251" s="64"/>
      <c r="BL251" s="64"/>
      <c r="BP251" s="64"/>
    </row>
    <row r="252" spans="12:68" s="34" customFormat="1" ht="14.25" customHeight="1">
      <c r="L252" s="64"/>
      <c r="O252" s="64"/>
      <c r="T252" s="64"/>
      <c r="W252" s="64"/>
      <c r="AB252" s="64"/>
      <c r="AE252" s="64"/>
      <c r="AJ252" s="64"/>
      <c r="AM252" s="64"/>
      <c r="AR252" s="67"/>
      <c r="AS252" s="40"/>
      <c r="AV252" s="72"/>
      <c r="AW252" s="59"/>
      <c r="AY252" s="143"/>
      <c r="AZ252" s="64"/>
      <c r="BD252" s="64"/>
      <c r="BL252" s="64"/>
      <c r="BP252" s="64"/>
    </row>
    <row r="253" spans="12:68" s="34" customFormat="1" ht="14.25" customHeight="1">
      <c r="L253" s="64"/>
      <c r="O253" s="64"/>
      <c r="T253" s="64"/>
      <c r="W253" s="64"/>
      <c r="AB253" s="64"/>
      <c r="AE253" s="64"/>
      <c r="AJ253" s="64"/>
      <c r="AM253" s="64"/>
      <c r="AR253" s="67"/>
      <c r="AS253" s="40"/>
      <c r="AV253" s="64"/>
      <c r="AY253" s="143"/>
      <c r="AZ253" s="64"/>
      <c r="BD253" s="64"/>
      <c r="BL253" s="64"/>
      <c r="BP253" s="64"/>
    </row>
    <row r="254" spans="12:68" s="34" customFormat="1" ht="14.25" customHeight="1">
      <c r="L254" s="64"/>
      <c r="O254" s="64"/>
      <c r="T254" s="64"/>
      <c r="W254" s="64"/>
      <c r="AB254" s="64"/>
      <c r="AE254" s="64"/>
      <c r="AJ254" s="64"/>
      <c r="AM254" s="64"/>
      <c r="AR254" s="64"/>
      <c r="AV254" s="72"/>
      <c r="AW254" s="59"/>
      <c r="AZ254" s="64"/>
      <c r="BD254" s="64"/>
      <c r="BL254" s="64"/>
      <c r="BP254" s="64"/>
    </row>
    <row r="255" spans="12:68" s="34" customFormat="1" ht="14.25" customHeight="1">
      <c r="L255" s="64"/>
      <c r="O255" s="64"/>
      <c r="T255" s="64"/>
      <c r="W255" s="64"/>
      <c r="AB255" s="64"/>
      <c r="AE255" s="64"/>
      <c r="AJ255" s="64"/>
      <c r="AM255" s="64"/>
      <c r="AR255" s="64"/>
      <c r="AV255" s="72"/>
      <c r="AW255" s="59"/>
      <c r="AZ255" s="64"/>
      <c r="BD255" s="64"/>
      <c r="BL255" s="64"/>
      <c r="BP255" s="64"/>
    </row>
    <row r="256" spans="12:68" s="34" customFormat="1" ht="14.25" customHeight="1">
      <c r="L256" s="64"/>
      <c r="O256" s="64"/>
      <c r="T256" s="64"/>
      <c r="W256" s="64"/>
      <c r="AB256" s="64"/>
      <c r="AE256" s="64"/>
      <c r="AJ256" s="64"/>
      <c r="AM256" s="64"/>
      <c r="AN256" s="40"/>
      <c r="AO256" s="40"/>
      <c r="AR256" s="64"/>
      <c r="AV256" s="64"/>
      <c r="AZ256" s="64"/>
      <c r="BD256" s="64"/>
      <c r="BL256" s="64"/>
      <c r="BP256" s="64"/>
    </row>
    <row r="257" spans="12:68" s="34" customFormat="1" ht="14.25" customHeight="1">
      <c r="L257" s="64"/>
      <c r="O257" s="64"/>
      <c r="T257" s="64"/>
      <c r="W257" s="64"/>
      <c r="AB257" s="64"/>
      <c r="AE257" s="64"/>
      <c r="AJ257" s="64"/>
      <c r="AM257" s="64"/>
      <c r="AN257" s="40"/>
      <c r="AO257" s="40"/>
      <c r="AR257" s="64"/>
      <c r="AV257" s="64"/>
      <c r="AZ257" s="64"/>
      <c r="BD257" s="64"/>
      <c r="BL257" s="64"/>
      <c r="BP257" s="64"/>
    </row>
    <row r="258" spans="12:68" s="34" customFormat="1" ht="14.25" customHeight="1">
      <c r="L258" s="64"/>
      <c r="O258" s="64"/>
      <c r="T258" s="64"/>
      <c r="W258" s="64"/>
      <c r="AB258" s="64"/>
      <c r="AE258" s="64"/>
      <c r="AJ258" s="64"/>
      <c r="AM258" s="64"/>
      <c r="AR258" s="64"/>
      <c r="AV258" s="64"/>
      <c r="AZ258" s="64"/>
      <c r="BD258" s="64"/>
      <c r="BL258" s="64"/>
      <c r="BP258" s="64"/>
    </row>
    <row r="259" spans="12:68" s="34" customFormat="1" ht="14.25" customHeight="1">
      <c r="L259" s="64"/>
      <c r="O259" s="64"/>
      <c r="T259" s="64"/>
      <c r="W259" s="64"/>
      <c r="AB259" s="64"/>
      <c r="AE259" s="64"/>
      <c r="AJ259" s="64"/>
      <c r="AM259" s="64"/>
      <c r="AR259" s="64"/>
      <c r="AV259" s="64"/>
      <c r="AZ259" s="64"/>
      <c r="BD259" s="64"/>
      <c r="BL259" s="64"/>
      <c r="BP259" s="64"/>
    </row>
    <row r="260" spans="12:68" s="34" customFormat="1" ht="14.25" customHeight="1">
      <c r="L260" s="64"/>
      <c r="O260" s="64"/>
      <c r="T260" s="64"/>
      <c r="W260" s="64"/>
      <c r="AB260" s="64"/>
      <c r="AE260" s="64"/>
      <c r="AJ260" s="64"/>
      <c r="AM260" s="64"/>
      <c r="AR260" s="64"/>
      <c r="AV260" s="64"/>
      <c r="AZ260" s="64"/>
      <c r="BD260" s="64"/>
      <c r="BL260" s="64"/>
      <c r="BP260" s="64"/>
    </row>
    <row r="261" spans="12:68" s="34" customFormat="1" ht="14.25" customHeight="1">
      <c r="L261" s="64"/>
      <c r="O261" s="64"/>
      <c r="T261" s="64"/>
      <c r="W261" s="64"/>
      <c r="AB261" s="64"/>
      <c r="AE261" s="64"/>
      <c r="AJ261" s="64"/>
      <c r="AM261" s="64"/>
      <c r="AR261" s="64"/>
      <c r="AV261" s="64"/>
      <c r="AZ261" s="64"/>
      <c r="BD261" s="64"/>
      <c r="BL261" s="64"/>
      <c r="BP261" s="64"/>
    </row>
    <row r="262" spans="12:68" s="34" customFormat="1" ht="14.25" customHeight="1">
      <c r="L262" s="64"/>
      <c r="O262" s="64"/>
      <c r="T262" s="64"/>
      <c r="W262" s="64"/>
      <c r="AB262" s="64"/>
      <c r="AE262" s="64"/>
      <c r="AJ262" s="64"/>
      <c r="AM262" s="64"/>
      <c r="AR262" s="64"/>
      <c r="AV262" s="64"/>
      <c r="AZ262" s="64"/>
      <c r="BD262" s="64"/>
      <c r="BL262" s="64"/>
      <c r="BP262" s="64"/>
    </row>
    <row r="263" spans="12:68" s="34" customFormat="1" ht="14.25" customHeight="1">
      <c r="L263" s="64"/>
      <c r="O263" s="64"/>
      <c r="T263" s="64"/>
      <c r="W263" s="64"/>
      <c r="AB263" s="64"/>
      <c r="AE263" s="64"/>
      <c r="AJ263" s="64"/>
      <c r="AM263" s="64"/>
      <c r="AR263" s="64"/>
      <c r="AV263" s="64"/>
      <c r="AZ263" s="64"/>
      <c r="BD263" s="64"/>
      <c r="BL263" s="64"/>
      <c r="BP263" s="64"/>
    </row>
    <row r="264" spans="12:68" s="34" customFormat="1" ht="14.25" customHeight="1">
      <c r="L264" s="64"/>
      <c r="O264" s="64"/>
      <c r="T264" s="64"/>
      <c r="W264" s="64"/>
      <c r="AB264" s="64"/>
      <c r="AE264" s="64"/>
      <c r="AJ264" s="64"/>
      <c r="AM264" s="64"/>
      <c r="AR264" s="64"/>
      <c r="AV264" s="64"/>
      <c r="AZ264" s="64"/>
      <c r="BD264" s="64"/>
      <c r="BL264" s="64"/>
      <c r="BP264" s="64"/>
    </row>
    <row r="265" spans="12:68" s="34" customFormat="1" ht="14.25" customHeight="1">
      <c r="L265" s="64"/>
      <c r="O265" s="64"/>
      <c r="T265" s="64"/>
      <c r="W265" s="64"/>
      <c r="AB265" s="64"/>
      <c r="AE265" s="64"/>
      <c r="AJ265" s="64"/>
      <c r="AM265" s="64"/>
      <c r="AR265" s="64"/>
      <c r="AV265" s="64"/>
      <c r="AZ265" s="64"/>
      <c r="BD265" s="64"/>
      <c r="BL265" s="64"/>
      <c r="BP265" s="64"/>
    </row>
    <row r="266" spans="12:68" s="34" customFormat="1" ht="14.25" customHeight="1">
      <c r="L266" s="64"/>
      <c r="O266" s="64"/>
      <c r="T266" s="64"/>
      <c r="W266" s="64"/>
      <c r="AB266" s="64"/>
      <c r="AE266" s="64"/>
      <c r="AJ266" s="64"/>
      <c r="AM266" s="64"/>
      <c r="AR266" s="64"/>
      <c r="AV266" s="64"/>
      <c r="AZ266" s="64"/>
      <c r="BD266" s="64"/>
      <c r="BL266" s="64"/>
      <c r="BP266" s="64"/>
    </row>
    <row r="267" spans="12:68" s="34" customFormat="1" ht="14.25" customHeight="1">
      <c r="L267" s="64"/>
      <c r="O267" s="64"/>
      <c r="T267" s="64"/>
      <c r="W267" s="64"/>
      <c r="AB267" s="64"/>
      <c r="AE267" s="64"/>
      <c r="AJ267" s="64"/>
      <c r="AM267" s="64"/>
      <c r="AR267" s="64"/>
      <c r="AV267" s="64"/>
      <c r="AZ267" s="64"/>
      <c r="BD267" s="64"/>
      <c r="BL267" s="64"/>
      <c r="BP267" s="64"/>
    </row>
    <row r="268" spans="12:68" s="34" customFormat="1" ht="14.25" customHeight="1">
      <c r="L268" s="64"/>
      <c r="O268" s="64"/>
      <c r="T268" s="64"/>
      <c r="W268" s="64"/>
      <c r="AB268" s="64"/>
      <c r="AE268" s="64"/>
      <c r="AJ268" s="64"/>
      <c r="AM268" s="64"/>
      <c r="AR268" s="64"/>
      <c r="AV268" s="64"/>
      <c r="AZ268" s="64"/>
      <c r="BD268" s="64"/>
      <c r="BL268" s="64"/>
      <c r="BP268" s="64"/>
    </row>
    <row r="269" spans="12:68" s="34" customFormat="1" ht="14.25" customHeight="1">
      <c r="L269" s="64"/>
      <c r="O269" s="64"/>
      <c r="T269" s="64"/>
      <c r="W269" s="64"/>
      <c r="AB269" s="64"/>
      <c r="AE269" s="64"/>
      <c r="AJ269" s="64"/>
      <c r="AM269" s="64"/>
      <c r="AR269" s="64"/>
      <c r="AV269" s="64"/>
      <c r="AZ269" s="64"/>
      <c r="BD269" s="64"/>
      <c r="BL269" s="64"/>
      <c r="BP269" s="64"/>
    </row>
    <row r="270" spans="12:68" s="34" customFormat="1" ht="14.25" customHeight="1">
      <c r="L270" s="64"/>
      <c r="O270" s="64"/>
      <c r="T270" s="64"/>
      <c r="W270" s="64"/>
      <c r="AB270" s="64"/>
      <c r="AE270" s="64"/>
      <c r="AJ270" s="64"/>
      <c r="AM270" s="64"/>
      <c r="AR270" s="64"/>
      <c r="AV270" s="64"/>
      <c r="AZ270" s="64"/>
      <c r="BD270" s="64"/>
      <c r="BL270" s="64"/>
      <c r="BP270" s="64"/>
    </row>
    <row r="271" spans="12:68" s="34" customFormat="1" ht="14.25" customHeight="1">
      <c r="L271" s="64"/>
      <c r="O271" s="64"/>
      <c r="T271" s="64"/>
      <c r="W271" s="64"/>
      <c r="AB271" s="64"/>
      <c r="AE271" s="64"/>
      <c r="AJ271" s="64"/>
      <c r="AM271" s="64"/>
      <c r="AR271" s="64"/>
      <c r="AV271" s="64"/>
      <c r="AZ271" s="64"/>
      <c r="BD271" s="64"/>
      <c r="BL271" s="64"/>
      <c r="BP271" s="64"/>
    </row>
    <row r="272" spans="12:68" s="34" customFormat="1" ht="14.25" customHeight="1">
      <c r="L272" s="64"/>
      <c r="O272" s="64"/>
      <c r="T272" s="64"/>
      <c r="W272" s="64"/>
      <c r="AB272" s="64"/>
      <c r="AE272" s="64"/>
      <c r="AJ272" s="64"/>
      <c r="AM272" s="64"/>
      <c r="AR272" s="64"/>
      <c r="AV272" s="64"/>
      <c r="AZ272" s="64"/>
      <c r="BD272" s="64"/>
      <c r="BL272" s="64"/>
      <c r="BP272" s="64"/>
    </row>
    <row r="273" spans="12:68" s="34" customFormat="1" ht="14.25" customHeight="1">
      <c r="L273" s="64"/>
      <c r="O273" s="64"/>
      <c r="T273" s="64"/>
      <c r="W273" s="64"/>
      <c r="AB273" s="64"/>
      <c r="AE273" s="64"/>
      <c r="AJ273" s="64"/>
      <c r="AM273" s="64"/>
      <c r="AR273" s="64"/>
      <c r="AV273" s="64"/>
      <c r="AZ273" s="64"/>
      <c r="BD273" s="64"/>
      <c r="BL273" s="64"/>
      <c r="BP273" s="64"/>
    </row>
    <row r="274" spans="12:68" s="34" customFormat="1" ht="14.25" customHeight="1">
      <c r="L274" s="64"/>
      <c r="O274" s="64"/>
      <c r="T274" s="64"/>
      <c r="W274" s="64"/>
      <c r="AB274" s="64"/>
      <c r="AE274" s="64"/>
      <c r="AJ274" s="64"/>
      <c r="AM274" s="64"/>
      <c r="AR274" s="64"/>
      <c r="AV274" s="64"/>
      <c r="AZ274" s="64"/>
      <c r="BD274" s="64"/>
      <c r="BL274" s="64"/>
      <c r="BP274" s="64"/>
    </row>
    <row r="275" spans="12:68" s="34" customFormat="1" ht="14.25" customHeight="1">
      <c r="L275" s="64"/>
      <c r="O275" s="64"/>
      <c r="T275" s="64"/>
      <c r="W275" s="64"/>
      <c r="AB275" s="64"/>
      <c r="AE275" s="64"/>
      <c r="AJ275" s="64"/>
      <c r="AM275" s="64"/>
      <c r="AR275" s="64"/>
      <c r="AV275" s="64"/>
      <c r="AZ275" s="64"/>
      <c r="BD275" s="64"/>
      <c r="BL275" s="64"/>
      <c r="BP275" s="64"/>
    </row>
    <row r="276" spans="12:68" s="34" customFormat="1" ht="14.25" customHeight="1">
      <c r="L276" s="64"/>
      <c r="O276" s="64"/>
      <c r="T276" s="64"/>
      <c r="W276" s="64"/>
      <c r="AB276" s="64"/>
      <c r="AE276" s="64"/>
      <c r="AJ276" s="64"/>
      <c r="AM276" s="64"/>
      <c r="AR276" s="64"/>
      <c r="AV276" s="64"/>
      <c r="AZ276" s="64"/>
      <c r="BD276" s="64"/>
      <c r="BL276" s="64"/>
      <c r="BP276" s="64"/>
    </row>
    <row r="277" spans="12:68" s="34" customFormat="1" ht="14.25" customHeight="1">
      <c r="L277" s="64"/>
      <c r="O277" s="64"/>
      <c r="T277" s="64"/>
      <c r="W277" s="64"/>
      <c r="AB277" s="64"/>
      <c r="AE277" s="64"/>
      <c r="AJ277" s="64"/>
      <c r="AM277" s="64"/>
      <c r="AR277" s="64"/>
      <c r="AV277" s="64"/>
      <c r="AZ277" s="64"/>
      <c r="BD277" s="64"/>
      <c r="BL277" s="64"/>
      <c r="BP277" s="64"/>
    </row>
    <row r="278" spans="12:68" s="34" customFormat="1" ht="14.25">
      <c r="L278" s="64"/>
      <c r="O278" s="64"/>
      <c r="T278" s="64"/>
      <c r="W278" s="64"/>
      <c r="AB278" s="64"/>
      <c r="AE278" s="64"/>
      <c r="AJ278" s="64"/>
      <c r="AM278" s="64"/>
      <c r="AR278" s="64"/>
      <c r="AV278" s="64"/>
      <c r="AZ278" s="64"/>
      <c r="BD278" s="64"/>
      <c r="BL278" s="64"/>
      <c r="BP278" s="64"/>
    </row>
    <row r="279" spans="12:68" s="34" customFormat="1" ht="14.25">
      <c r="L279" s="64"/>
      <c r="O279" s="64"/>
      <c r="T279" s="64"/>
      <c r="W279" s="64"/>
      <c r="AB279" s="64"/>
      <c r="AE279" s="64"/>
      <c r="AJ279" s="64"/>
      <c r="AM279" s="64"/>
      <c r="AR279" s="64"/>
      <c r="AV279" s="64"/>
      <c r="AZ279" s="64"/>
      <c r="BD279" s="64"/>
      <c r="BL279" s="64"/>
      <c r="BP279" s="64"/>
    </row>
    <row r="280" spans="12:68" s="34" customFormat="1" ht="14.25">
      <c r="L280" s="64"/>
      <c r="O280" s="64"/>
      <c r="T280" s="64"/>
      <c r="W280" s="64"/>
      <c r="AB280" s="64"/>
      <c r="AE280" s="64"/>
      <c r="AJ280" s="64"/>
      <c r="AM280" s="64"/>
      <c r="AR280" s="64"/>
      <c r="AV280" s="64"/>
      <c r="AZ280" s="64"/>
      <c r="BD280" s="64"/>
      <c r="BL280" s="64"/>
      <c r="BP280" s="64"/>
    </row>
    <row r="281" spans="12:68" s="34" customFormat="1" ht="14.25">
      <c r="L281" s="64"/>
      <c r="O281" s="64"/>
      <c r="T281" s="64"/>
      <c r="W281" s="64"/>
      <c r="AB281" s="64"/>
      <c r="AE281" s="64"/>
      <c r="AJ281" s="64"/>
      <c r="AM281" s="64"/>
      <c r="AR281" s="64"/>
      <c r="AV281" s="64"/>
      <c r="AZ281" s="64"/>
      <c r="BD281" s="64"/>
      <c r="BL281" s="64"/>
      <c r="BP281" s="64"/>
    </row>
    <row r="282" spans="12:68" s="34" customFormat="1" ht="14.25">
      <c r="L282" s="64"/>
      <c r="O282" s="64"/>
      <c r="T282" s="64"/>
      <c r="W282" s="64"/>
      <c r="AB282" s="64"/>
      <c r="AE282" s="64"/>
      <c r="AJ282" s="64"/>
      <c r="AM282" s="64"/>
      <c r="AR282" s="64"/>
      <c r="AV282" s="64"/>
      <c r="AZ282" s="64"/>
      <c r="BD282" s="64"/>
      <c r="BL282" s="64"/>
      <c r="BP282" s="64"/>
    </row>
    <row r="283" spans="12:68" s="34" customFormat="1" ht="14.25">
      <c r="L283" s="64"/>
      <c r="O283" s="64"/>
      <c r="T283" s="64"/>
      <c r="W283" s="64"/>
      <c r="AB283" s="64"/>
      <c r="AE283" s="64"/>
      <c r="AJ283" s="64"/>
      <c r="AM283" s="64"/>
      <c r="AR283" s="64"/>
      <c r="AV283" s="64"/>
      <c r="AZ283" s="64"/>
      <c r="BD283" s="64"/>
      <c r="BL283" s="64"/>
      <c r="BP283" s="64"/>
    </row>
    <row r="284" spans="12:68" s="34" customFormat="1" ht="14.25">
      <c r="L284" s="64"/>
      <c r="O284" s="64"/>
      <c r="T284" s="64"/>
      <c r="W284" s="64"/>
      <c r="AB284" s="64"/>
      <c r="AE284" s="64"/>
      <c r="AJ284" s="64"/>
      <c r="AM284" s="64"/>
      <c r="AR284" s="64"/>
      <c r="AV284" s="64"/>
      <c r="AZ284" s="64"/>
      <c r="BD284" s="64"/>
      <c r="BL284" s="64"/>
      <c r="BP284" s="64"/>
    </row>
  </sheetData>
  <sheetProtection sheet="1" formatCells="0" formatColumns="0" selectLockedCells="1" selectUnlockedCells="1"/>
  <mergeCells count="67">
    <mergeCell ref="H127:J128"/>
    <mergeCell ref="L98:N98"/>
    <mergeCell ref="BL97:BN97"/>
    <mergeCell ref="BL33:BN33"/>
    <mergeCell ref="BH17:BJ17"/>
    <mergeCell ref="BH49:BJ49"/>
    <mergeCell ref="BH81:BJ81"/>
    <mergeCell ref="BH113:BJ113"/>
    <mergeCell ref="AY19:AY20"/>
    <mergeCell ref="BC23:BC24"/>
    <mergeCell ref="AY27:AY28"/>
    <mergeCell ref="BK31:BK32"/>
    <mergeCell ref="AY3:AY4"/>
    <mergeCell ref="BC7:BC8"/>
    <mergeCell ref="AY11:AY12"/>
    <mergeCell ref="BG15:BG16"/>
    <mergeCell ref="AY51:AY52"/>
    <mergeCell ref="BC55:BC56"/>
    <mergeCell ref="AY59:AY60"/>
    <mergeCell ref="BO63:BO64"/>
    <mergeCell ref="AY35:AY36"/>
    <mergeCell ref="BC39:BC40"/>
    <mergeCell ref="AY43:AY44"/>
    <mergeCell ref="BG47:BG48"/>
    <mergeCell ref="BG79:BG80"/>
    <mergeCell ref="AY83:AY84"/>
    <mergeCell ref="BC87:BC88"/>
    <mergeCell ref="AY91:AY92"/>
    <mergeCell ref="BP65:BR65"/>
    <mergeCell ref="AY67:AY68"/>
    <mergeCell ref="BC71:BC72"/>
    <mergeCell ref="AY75:AY76"/>
    <mergeCell ref="BU118:BW119"/>
    <mergeCell ref="BC119:BC120"/>
    <mergeCell ref="BU120:BW120"/>
    <mergeCell ref="BK95:BK96"/>
    <mergeCell ref="AY99:AY100"/>
    <mergeCell ref="BC103:BC104"/>
    <mergeCell ref="AY107:AY108"/>
    <mergeCell ref="AF130:AH130"/>
    <mergeCell ref="AJ130:AL130"/>
    <mergeCell ref="AN130:AP130"/>
    <mergeCell ref="BG111:BG112"/>
    <mergeCell ref="AY115:AY116"/>
    <mergeCell ref="AR130:AT130"/>
    <mergeCell ref="BP131:BR132"/>
    <mergeCell ref="BP133:BR133"/>
    <mergeCell ref="AY188:AY189"/>
    <mergeCell ref="AY123:AY124"/>
    <mergeCell ref="H130:J130"/>
    <mergeCell ref="L130:N130"/>
    <mergeCell ref="P130:R130"/>
    <mergeCell ref="T130:V130"/>
    <mergeCell ref="X130:Z130"/>
    <mergeCell ref="AB130:AD130"/>
    <mergeCell ref="BK224:BK225"/>
    <mergeCell ref="AY228:AY229"/>
    <mergeCell ref="BO192:BO193"/>
    <mergeCell ref="AY196:AY197"/>
    <mergeCell ref="AY204:AY205"/>
    <mergeCell ref="BG208:BG209"/>
    <mergeCell ref="AY236:AY237"/>
    <mergeCell ref="BG240:BG241"/>
    <mergeCell ref="AY244:AY245"/>
    <mergeCell ref="AY252:AY253"/>
    <mergeCell ref="AY212:AY213"/>
    <mergeCell ref="AY220:AY22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4"/>
  <sheetViews>
    <sheetView showGridLines="0" tabSelected="1" zoomScalePageLayoutView="0" workbookViewId="0" topLeftCell="A1">
      <pane ySplit="2" topLeftCell="A380" activePane="bottomLeft" state="frozen"/>
      <selection pane="topLeft" activeCell="A1" sqref="A1"/>
      <selection pane="bottomLeft" activeCell="G380" sqref="G380"/>
    </sheetView>
  </sheetViews>
  <sheetFormatPr defaultColWidth="8.796875" defaultRowHeight="14.25"/>
  <cols>
    <col min="4" max="4" width="25" style="0" customWidth="1"/>
    <col min="5" max="5" width="9.19921875" style="0" bestFit="1" customWidth="1"/>
    <col min="7" max="7" width="25" style="29" customWidth="1"/>
    <col min="9" max="9" width="9.19921875" style="0" bestFit="1" customWidth="1"/>
    <col min="10" max="10" width="25" style="0" customWidth="1"/>
  </cols>
  <sheetData>
    <row r="1" spans="1:15" ht="41.25" customHeight="1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29"/>
      <c r="O1" s="129"/>
    </row>
    <row r="2" spans="1:14" ht="23.25">
      <c r="A2" s="77"/>
      <c r="B2" s="77"/>
      <c r="C2" s="77"/>
      <c r="D2" s="77"/>
      <c r="F2" s="81" t="s">
        <v>71</v>
      </c>
      <c r="G2" s="81"/>
      <c r="H2" s="81"/>
      <c r="I2" s="81"/>
      <c r="J2" s="81"/>
      <c r="K2" s="77"/>
      <c r="L2" s="77"/>
      <c r="M2" s="77"/>
      <c r="N2" s="77"/>
    </row>
    <row r="3" ht="14.25">
      <c r="G3" s="75"/>
    </row>
    <row r="5" spans="6:9" ht="15">
      <c r="F5" s="78">
        <v>1</v>
      </c>
      <c r="G5" s="87" t="str">
        <f>VLOOKUP(F5,'Lista uczestników'!$C$4:$D$67,2)</f>
        <v>Chlewicki Grzegorz</v>
      </c>
      <c r="H5" s="88">
        <v>2</v>
      </c>
      <c r="I5" s="162"/>
    </row>
    <row r="6" spans="6:9" ht="15">
      <c r="F6" s="78">
        <v>64</v>
      </c>
      <c r="G6" s="89" t="str">
        <f>VLOOKUP(F6,'Lista uczestników'!$C$4:$D$67,2)</f>
        <v>Zakreta Łukasz</v>
      </c>
      <c r="H6" s="90">
        <v>0</v>
      </c>
      <c r="I6" s="162"/>
    </row>
    <row r="7" spans="6:8" ht="14.25">
      <c r="F7" s="78"/>
      <c r="H7" s="84"/>
    </row>
    <row r="8" spans="6:9" ht="15" customHeight="1">
      <c r="F8" s="78">
        <v>33</v>
      </c>
      <c r="G8" s="87" t="str">
        <f>VLOOKUP(F8,'Lista uczestników'!$C$4:$D$67,2)</f>
        <v>Kamiński Ireneusz</v>
      </c>
      <c r="H8" s="88">
        <v>2</v>
      </c>
      <c r="I8" s="162"/>
    </row>
    <row r="9" spans="6:9" ht="15" customHeight="1">
      <c r="F9" s="78">
        <v>32</v>
      </c>
      <c r="G9" s="89" t="str">
        <f>VLOOKUP(F9,'Lista uczestników'!$C$4:$D$67,2)</f>
        <v>Kaźmierczak Mateusz</v>
      </c>
      <c r="H9" s="90">
        <v>0</v>
      </c>
      <c r="I9" s="162"/>
    </row>
    <row r="10" spans="6:8" ht="14.25">
      <c r="F10" s="78"/>
      <c r="H10" s="84"/>
    </row>
    <row r="11" spans="6:9" ht="15" customHeight="1">
      <c r="F11" s="78">
        <v>17</v>
      </c>
      <c r="G11" s="87" t="str">
        <f>VLOOKUP(F11,'Lista uczestników'!$C$4:$D$67,2)</f>
        <v>Caruk Mateusz</v>
      </c>
      <c r="H11" s="88">
        <v>0</v>
      </c>
      <c r="I11" s="162"/>
    </row>
    <row r="12" spans="6:9" ht="15" customHeight="1">
      <c r="F12" s="78">
        <v>48</v>
      </c>
      <c r="G12" s="89" t="str">
        <f>VLOOKUP(F12,'Lista uczestników'!$C$4:$D$67,2)</f>
        <v>Wawrzyniak Łukasz</v>
      </c>
      <c r="H12" s="90">
        <v>2</v>
      </c>
      <c r="I12" s="162"/>
    </row>
    <row r="13" spans="6:8" ht="14.25">
      <c r="F13" s="78"/>
      <c r="H13" s="84"/>
    </row>
    <row r="14" spans="6:9" ht="15">
      <c r="F14" s="78">
        <v>49</v>
      </c>
      <c r="G14" s="87" t="str">
        <f>VLOOKUP(F14,'Lista uczestników'!$C$4:$D$67,2)</f>
        <v>Zych Krzysztof</v>
      </c>
      <c r="H14" s="88">
        <v>0</v>
      </c>
      <c r="I14" s="162"/>
    </row>
    <row r="15" spans="6:9" ht="15">
      <c r="F15" s="78">
        <v>16</v>
      </c>
      <c r="G15" s="89" t="str">
        <f>VLOOKUP(F15,'Lista uczestników'!$C$4:$D$67,2)</f>
        <v>Kamiński Wojciech</v>
      </c>
      <c r="H15" s="90">
        <v>2</v>
      </c>
      <c r="I15" s="162"/>
    </row>
    <row r="16" spans="6:8" ht="14.25">
      <c r="F16" s="78"/>
      <c r="H16" s="84"/>
    </row>
    <row r="17" spans="6:9" ht="15">
      <c r="F17" s="78">
        <v>9</v>
      </c>
      <c r="G17" s="87" t="str">
        <f>VLOOKUP(F17,'Lista uczestników'!$C$4:$D$67,2)</f>
        <v>Vitalii Boyko</v>
      </c>
      <c r="H17" s="88">
        <v>2</v>
      </c>
      <c r="I17" s="162"/>
    </row>
    <row r="18" spans="6:9" ht="15">
      <c r="F18" s="78">
        <v>56</v>
      </c>
      <c r="G18" s="89" t="str">
        <f>VLOOKUP(F18,'Lista uczestników'!$C$4:$D$67,2)</f>
        <v>Szwej Maciej</v>
      </c>
      <c r="H18" s="90">
        <v>0</v>
      </c>
      <c r="I18" s="162"/>
    </row>
    <row r="19" spans="6:8" ht="14.25">
      <c r="F19" s="78"/>
      <c r="H19" s="84"/>
    </row>
    <row r="20" spans="6:9" ht="15">
      <c r="F20" s="78">
        <v>41</v>
      </c>
      <c r="G20" s="87" t="str">
        <f>VLOOKUP(F20,'Lista uczestników'!$C$4:$D$67,2)</f>
        <v>Taczka Sebastian</v>
      </c>
      <c r="H20" s="88">
        <v>0</v>
      </c>
      <c r="I20" s="162"/>
    </row>
    <row r="21" spans="6:9" ht="15">
      <c r="F21" s="78">
        <v>24</v>
      </c>
      <c r="G21" s="89" t="str">
        <f>VLOOKUP(F21,'Lista uczestników'!$C$4:$D$67,2)</f>
        <v>Dzierzgowski Piotr</v>
      </c>
      <c r="H21" s="90">
        <v>2</v>
      </c>
      <c r="I21" s="162"/>
    </row>
    <row r="22" spans="6:8" ht="14.25">
      <c r="F22" s="78"/>
      <c r="H22" s="84"/>
    </row>
    <row r="23" spans="6:9" ht="15">
      <c r="F23" s="78">
        <v>25</v>
      </c>
      <c r="G23" s="87" t="str">
        <f>VLOOKUP(F23,'Lista uczestników'!$C$4:$D$67,2)</f>
        <v>Raczak Karol</v>
      </c>
      <c r="H23" s="88">
        <v>0</v>
      </c>
      <c r="I23" s="162"/>
    </row>
    <row r="24" spans="6:9" ht="15">
      <c r="F24" s="78">
        <v>40</v>
      </c>
      <c r="G24" s="89" t="str">
        <f>VLOOKUP(F24,'Lista uczestników'!$C$4:$D$67,2)</f>
        <v>Bilski Adam </v>
      </c>
      <c r="H24" s="90">
        <v>2</v>
      </c>
      <c r="I24" s="162"/>
    </row>
    <row r="25" spans="6:8" ht="14.25">
      <c r="F25" s="78"/>
      <c r="H25" s="84"/>
    </row>
    <row r="26" spans="6:9" ht="15">
      <c r="F26" s="78">
        <v>57</v>
      </c>
      <c r="G26" s="87" t="str">
        <f>VLOOKUP(F26,'Lista uczestników'!$C$4:$D$67,2)</f>
        <v>Jaguszczak Artur</v>
      </c>
      <c r="H26" s="88">
        <v>0</v>
      </c>
      <c r="I26" s="162"/>
    </row>
    <row r="27" spans="6:9" ht="15">
      <c r="F27" s="78">
        <v>8</v>
      </c>
      <c r="G27" s="89" t="str">
        <f>VLOOKUP(F27,'Lista uczestników'!$C$4:$D$67,2)</f>
        <v>Łabuz Kuba</v>
      </c>
      <c r="H27" s="90">
        <v>2</v>
      </c>
      <c r="I27" s="162"/>
    </row>
    <row r="28" spans="6:8" ht="14.25">
      <c r="F28" s="78"/>
      <c r="H28" s="84"/>
    </row>
    <row r="29" spans="6:9" ht="15">
      <c r="F29" s="78">
        <v>5</v>
      </c>
      <c r="G29" s="87" t="str">
        <f>VLOOKUP(F29,'Lista uczestników'!$C$4:$D$67,2)</f>
        <v>Kuchta Paweł</v>
      </c>
      <c r="H29" s="88">
        <v>2</v>
      </c>
      <c r="I29" s="162"/>
    </row>
    <row r="30" spans="6:9" ht="15">
      <c r="F30" s="78">
        <v>60</v>
      </c>
      <c r="G30" s="89" t="str">
        <f>VLOOKUP(F30,'Lista uczestników'!$C$4:$D$67,2)</f>
        <v>Drozdek Wojciech</v>
      </c>
      <c r="H30" s="90">
        <v>0</v>
      </c>
      <c r="I30" s="162"/>
    </row>
    <row r="31" spans="6:8" ht="14.25">
      <c r="F31" s="78"/>
      <c r="H31" s="84"/>
    </row>
    <row r="32" spans="6:9" ht="15">
      <c r="F32" s="78">
        <v>37</v>
      </c>
      <c r="G32" s="87" t="str">
        <f>VLOOKUP(F32,'Lista uczestników'!$C$4:$D$67,2)</f>
        <v>Kaczorkiewicz Grzegorz</v>
      </c>
      <c r="H32" s="88">
        <v>2</v>
      </c>
      <c r="I32" s="162"/>
    </row>
    <row r="33" spans="6:9" ht="15">
      <c r="F33" s="78">
        <v>28</v>
      </c>
      <c r="G33" s="89" t="str">
        <f>VLOOKUP(F33,'Lista uczestników'!$C$4:$D$67,2)</f>
        <v>Szyłko Jerzy</v>
      </c>
      <c r="H33" s="90">
        <v>0</v>
      </c>
      <c r="I33" s="162"/>
    </row>
    <row r="34" spans="6:8" ht="14.25">
      <c r="F34" s="78"/>
      <c r="H34" s="84"/>
    </row>
    <row r="35" spans="6:9" ht="15">
      <c r="F35" s="78">
        <v>21</v>
      </c>
      <c r="G35" s="87" t="str">
        <f>VLOOKUP(F35,'Lista uczestników'!$C$4:$D$67,2)</f>
        <v>Ogrodnikczuk Mateusz</v>
      </c>
      <c r="H35" s="88">
        <v>1</v>
      </c>
      <c r="I35" s="162"/>
    </row>
    <row r="36" spans="6:9" ht="15">
      <c r="F36" s="78">
        <v>44</v>
      </c>
      <c r="G36" s="89" t="str">
        <f>VLOOKUP(F36,'Lista uczestników'!$C$4:$D$67,2)</f>
        <v>Serhii Holiat</v>
      </c>
      <c r="H36" s="90">
        <v>2</v>
      </c>
      <c r="I36" s="162"/>
    </row>
    <row r="37" spans="6:8" ht="14.25">
      <c r="F37" s="78"/>
      <c r="H37" s="84"/>
    </row>
    <row r="38" spans="6:9" ht="15">
      <c r="F38" s="78">
        <v>53</v>
      </c>
      <c r="G38" s="87" t="str">
        <f>VLOOKUP(F38,'Lista uczestników'!$C$4:$D$67,2)</f>
        <v>Górski Kacper</v>
      </c>
      <c r="H38" s="88">
        <v>1</v>
      </c>
      <c r="I38" s="162"/>
    </row>
    <row r="39" spans="6:9" ht="15">
      <c r="F39" s="78">
        <v>12</v>
      </c>
      <c r="G39" s="89" t="str">
        <f>VLOOKUP(F39,'Lista uczestników'!$C$4:$D$67,2)</f>
        <v>Tomczak Patryk</v>
      </c>
      <c r="H39" s="90">
        <v>2</v>
      </c>
      <c r="I39" s="162"/>
    </row>
    <row r="40" spans="6:8" ht="14.25">
      <c r="F40" s="78"/>
      <c r="H40" s="84"/>
    </row>
    <row r="41" spans="6:9" ht="15">
      <c r="F41" s="78">
        <v>13</v>
      </c>
      <c r="G41" s="87" t="str">
        <f>VLOOKUP(F41,'Lista uczestników'!$C$4:$D$67,2)</f>
        <v>Daniłowicz Mariusz</v>
      </c>
      <c r="H41" s="88">
        <v>0</v>
      </c>
      <c r="I41" s="162"/>
    </row>
    <row r="42" spans="6:9" ht="15">
      <c r="F42" s="78">
        <v>52</v>
      </c>
      <c r="G42" s="89" t="str">
        <f>VLOOKUP(F42,'Lista uczestników'!$C$4:$D$67,2)</f>
        <v>Wojtysek Zbigniew</v>
      </c>
      <c r="H42" s="90">
        <v>2</v>
      </c>
      <c r="I42" s="162"/>
    </row>
    <row r="43" spans="6:8" ht="14.25">
      <c r="F43" s="78"/>
      <c r="H43" s="84"/>
    </row>
    <row r="44" spans="6:9" ht="15">
      <c r="F44" s="78">
        <v>45</v>
      </c>
      <c r="G44" s="87" t="str">
        <f>VLOOKUP(F44,'Lista uczestników'!$C$4:$D$67,2)</f>
        <v>Pytlarz Tomasz</v>
      </c>
      <c r="H44" s="88">
        <v>2</v>
      </c>
      <c r="I44" s="162"/>
    </row>
    <row r="45" spans="6:9" ht="15">
      <c r="F45" s="78">
        <v>20</v>
      </c>
      <c r="G45" s="89" t="str">
        <f>VLOOKUP(F45,'Lista uczestników'!$C$4:$D$67,2)</f>
        <v>Jała Michał</v>
      </c>
      <c r="H45" s="90">
        <v>0</v>
      </c>
      <c r="I45" s="162"/>
    </row>
    <row r="46" spans="6:8" ht="14.25">
      <c r="F46" s="78"/>
      <c r="H46" s="84"/>
    </row>
    <row r="47" spans="6:9" ht="15">
      <c r="F47" s="78">
        <v>29</v>
      </c>
      <c r="G47" s="87" t="str">
        <f>VLOOKUP(F47,'Lista uczestników'!$C$4:$D$67,2)</f>
        <v>Zdun Aleksander</v>
      </c>
      <c r="H47" s="88">
        <v>0</v>
      </c>
      <c r="I47" s="162"/>
    </row>
    <row r="48" spans="6:9" ht="15">
      <c r="F48" s="78">
        <v>36</v>
      </c>
      <c r="G48" s="89" t="str">
        <f>VLOOKUP(F48,'Lista uczestników'!$C$4:$D$67,2)</f>
        <v>Białek Grzegorz</v>
      </c>
      <c r="H48" s="90">
        <v>2</v>
      </c>
      <c r="I48" s="162"/>
    </row>
    <row r="49" spans="6:8" ht="14.25">
      <c r="F49" s="78"/>
      <c r="H49" s="84"/>
    </row>
    <row r="50" spans="6:9" ht="15">
      <c r="F50" s="78">
        <v>61</v>
      </c>
      <c r="G50" s="87" t="str">
        <f>VLOOKUP(F50,'Lista uczestników'!$C$4:$D$67,2)</f>
        <v>Ordon Dominik</v>
      </c>
      <c r="H50" s="88">
        <v>0</v>
      </c>
      <c r="I50" s="162"/>
    </row>
    <row r="51" spans="6:9" ht="15">
      <c r="F51" s="78">
        <v>4</v>
      </c>
      <c r="G51" s="89" t="str">
        <f>VLOOKUP(F51,'Lista uczestników'!$C$4:$D$67,2)</f>
        <v>Wilk Paweł</v>
      </c>
      <c r="H51" s="90">
        <v>2</v>
      </c>
      <c r="I51" s="162"/>
    </row>
    <row r="52" spans="6:8" ht="14.25">
      <c r="F52" s="78"/>
      <c r="H52" s="84"/>
    </row>
    <row r="53" spans="6:9" ht="15">
      <c r="F53" s="78">
        <v>3</v>
      </c>
      <c r="G53" s="87" t="str">
        <f>VLOOKUP(F53,'Lista uczestników'!$C$4:$D$67,2)</f>
        <v>Borzyszkowski Robert</v>
      </c>
      <c r="H53" s="88">
        <v>2</v>
      </c>
      <c r="I53" s="162"/>
    </row>
    <row r="54" spans="6:9" ht="15">
      <c r="F54" s="78">
        <v>62</v>
      </c>
      <c r="G54" s="89" t="str">
        <f>VLOOKUP(F54,'Lista uczestników'!$C$4:$D$67,2)</f>
        <v>Sumara Marek</v>
      </c>
      <c r="H54" s="90">
        <v>0</v>
      </c>
      <c r="I54" s="162"/>
    </row>
    <row r="55" spans="6:8" ht="14.25">
      <c r="F55" s="78"/>
      <c r="H55" s="84"/>
    </row>
    <row r="56" spans="6:9" ht="15">
      <c r="F56" s="78">
        <v>35</v>
      </c>
      <c r="G56" s="87" t="str">
        <f>VLOOKUP(F56,'Lista uczestników'!$C$4:$D$67,2)</f>
        <v>Grieger Szymon</v>
      </c>
      <c r="H56" s="88">
        <v>1</v>
      </c>
      <c r="I56" s="162"/>
    </row>
    <row r="57" spans="6:9" ht="15">
      <c r="F57" s="78">
        <v>30</v>
      </c>
      <c r="G57" s="89" t="str">
        <f>VLOOKUP(F57,'Lista uczestników'!$C$4:$D$67,2)</f>
        <v>Bednarczyk Wojciech</v>
      </c>
      <c r="H57" s="90">
        <v>2</v>
      </c>
      <c r="I57" s="162"/>
    </row>
    <row r="58" spans="6:8" ht="14.25">
      <c r="F58" s="78"/>
      <c r="H58" s="84"/>
    </row>
    <row r="59" spans="6:9" ht="15">
      <c r="F59" s="78">
        <v>19</v>
      </c>
      <c r="G59" s="87" t="str">
        <f>VLOOKUP(F59,'Lista uczestników'!$C$4:$D$67,2)</f>
        <v>Oganowski Przemysław</v>
      </c>
      <c r="H59" s="88">
        <v>2</v>
      </c>
      <c r="I59" s="162"/>
    </row>
    <row r="60" spans="6:9" ht="15">
      <c r="F60" s="78">
        <v>46</v>
      </c>
      <c r="G60" s="89" t="str">
        <f>VLOOKUP(F60,'Lista uczestników'!$C$4:$D$67,2)</f>
        <v>Pilarski Piotr</v>
      </c>
      <c r="H60" s="90">
        <v>0</v>
      </c>
      <c r="I60" s="162"/>
    </row>
    <row r="61" spans="6:8" ht="14.25">
      <c r="F61" s="78"/>
      <c r="H61" s="84"/>
    </row>
    <row r="62" spans="6:9" ht="15">
      <c r="F62" s="78">
        <v>51</v>
      </c>
      <c r="G62" s="87" t="str">
        <f>VLOOKUP(F62,'Lista uczestników'!$C$4:$D$67,2)</f>
        <v>Witkowski Przemysław</v>
      </c>
      <c r="H62" s="88">
        <v>0</v>
      </c>
      <c r="I62" s="162"/>
    </row>
    <row r="63" spans="6:9" ht="15">
      <c r="F63" s="78">
        <v>14</v>
      </c>
      <c r="G63" s="89" t="str">
        <f>VLOOKUP(F63,'Lista uczestników'!$C$4:$D$67,2)</f>
        <v>Dadak Damian</v>
      </c>
      <c r="H63" s="90">
        <v>2</v>
      </c>
      <c r="I63" s="162"/>
    </row>
    <row r="64" spans="6:8" ht="14.25">
      <c r="F64" s="78"/>
      <c r="H64" s="84"/>
    </row>
    <row r="65" spans="6:9" ht="15">
      <c r="F65" s="78">
        <v>11</v>
      </c>
      <c r="G65" s="87" t="str">
        <f>VLOOKUP(F65,'Lista uczestników'!$C$4:$D$67,2)</f>
        <v>Gawroński Paweł</v>
      </c>
      <c r="H65" s="88">
        <v>2</v>
      </c>
      <c r="I65" s="162"/>
    </row>
    <row r="66" spans="6:9" ht="15">
      <c r="F66" s="78">
        <v>54</v>
      </c>
      <c r="G66" s="89" t="str">
        <f>VLOOKUP(F66,'Lista uczestników'!$C$4:$D$67,2)</f>
        <v>Bajcar Łukasz</v>
      </c>
      <c r="H66" s="90">
        <v>0</v>
      </c>
      <c r="I66" s="162"/>
    </row>
    <row r="67" spans="6:8" ht="14.25">
      <c r="F67" s="78"/>
      <c r="G67" s="74"/>
      <c r="H67" s="85"/>
    </row>
    <row r="68" spans="6:9" ht="15">
      <c r="F68" s="78">
        <v>43</v>
      </c>
      <c r="G68" s="87" t="str">
        <f>VLOOKUP(F68,'Lista uczestników'!$C$4:$D$67,2)</f>
        <v>Białkowski Tymoteusz</v>
      </c>
      <c r="H68" s="88">
        <v>0</v>
      </c>
      <c r="I68" s="162"/>
    </row>
    <row r="69" spans="6:9" ht="15">
      <c r="F69" s="78">
        <v>22</v>
      </c>
      <c r="G69" s="89" t="str">
        <f>VLOOKUP(F69,'Lista uczestników'!$C$4:$D$67,2)</f>
        <v>Kozieł Krzysztof</v>
      </c>
      <c r="H69" s="90">
        <v>2</v>
      </c>
      <c r="I69" s="162"/>
    </row>
    <row r="70" spans="6:8" ht="14.25">
      <c r="F70" s="78"/>
      <c r="H70" s="84"/>
    </row>
    <row r="71" spans="6:9" ht="15">
      <c r="F71" s="78">
        <v>27</v>
      </c>
      <c r="G71" s="87" t="str">
        <f>VLOOKUP(F71,'Lista uczestników'!$C$4:$D$67,2)</f>
        <v>Napierała Paweł</v>
      </c>
      <c r="H71" s="88">
        <v>2</v>
      </c>
      <c r="I71" s="162"/>
    </row>
    <row r="72" spans="6:9" ht="15">
      <c r="F72" s="78">
        <v>38</v>
      </c>
      <c r="G72" s="89" t="str">
        <f>VLOOKUP(F72,'Lista uczestników'!$C$4:$D$67,2)</f>
        <v>Szofer Tomasz</v>
      </c>
      <c r="H72" s="90">
        <v>0</v>
      </c>
      <c r="I72" s="162"/>
    </row>
    <row r="73" spans="6:8" ht="14.25">
      <c r="F73" s="78"/>
      <c r="H73" s="84"/>
    </row>
    <row r="74" spans="6:9" ht="15">
      <c r="F74" s="78">
        <v>59</v>
      </c>
      <c r="G74" s="87" t="str">
        <f>VLOOKUP(F74,'Lista uczestników'!$C$4:$D$67,2)</f>
        <v>Niesytko Kamil</v>
      </c>
      <c r="H74" s="88">
        <v>1</v>
      </c>
      <c r="I74" s="162"/>
    </row>
    <row r="75" spans="6:9" ht="15">
      <c r="F75" s="78">
        <v>6</v>
      </c>
      <c r="G75" s="89" t="str">
        <f>VLOOKUP(F75,'Lista uczestników'!$C$4:$D$67,2)</f>
        <v>Jabłoński Krzysztof</v>
      </c>
      <c r="H75" s="90">
        <v>2</v>
      </c>
      <c r="I75" s="162"/>
    </row>
    <row r="76" spans="6:8" ht="14.25">
      <c r="F76" s="78"/>
      <c r="H76" s="84"/>
    </row>
    <row r="77" spans="6:9" ht="15">
      <c r="F77" s="78">
        <v>7</v>
      </c>
      <c r="G77" s="87" t="str">
        <f>VLOOKUP(F77,'Lista uczestników'!$C$4:$D$67,2)</f>
        <v>Pazera Michał</v>
      </c>
      <c r="H77" s="88">
        <v>2</v>
      </c>
      <c r="I77" s="162"/>
    </row>
    <row r="78" spans="6:9" ht="15">
      <c r="F78" s="78">
        <v>58</v>
      </c>
      <c r="G78" s="89" t="str">
        <f>VLOOKUP(F78,'Lista uczestników'!$C$4:$D$67,2)</f>
        <v>Olko Michał</v>
      </c>
      <c r="H78" s="90">
        <v>0</v>
      </c>
      <c r="I78" s="162"/>
    </row>
    <row r="79" spans="6:8" ht="14.25">
      <c r="F79" s="78"/>
      <c r="H79" s="84"/>
    </row>
    <row r="80" spans="6:9" ht="15">
      <c r="F80" s="78">
        <v>39</v>
      </c>
      <c r="G80" s="87" t="str">
        <f>VLOOKUP(F80,'Lista uczestników'!$C$4:$D$67,2)</f>
        <v>Ochman Piotr</v>
      </c>
      <c r="H80" s="88">
        <v>0</v>
      </c>
      <c r="I80" s="162"/>
    </row>
    <row r="81" spans="6:9" ht="15">
      <c r="F81" s="78">
        <v>26</v>
      </c>
      <c r="G81" s="89" t="str">
        <f>VLOOKUP(F81,'Lista uczestników'!$C$4:$D$67,2)</f>
        <v>Maj Paweł</v>
      </c>
      <c r="H81" s="90">
        <v>2</v>
      </c>
      <c r="I81" s="162"/>
    </row>
    <row r="82" spans="6:8" ht="14.25">
      <c r="F82" s="78"/>
      <c r="H82" s="84"/>
    </row>
    <row r="83" spans="6:9" ht="15">
      <c r="F83" s="78">
        <v>23</v>
      </c>
      <c r="G83" s="87" t="str">
        <f>VLOOKUP(F83,'Lista uczestników'!$C$4:$D$67,2)</f>
        <v>Dytfeld Tomasz</v>
      </c>
      <c r="H83" s="88">
        <v>2</v>
      </c>
      <c r="I83" s="162"/>
    </row>
    <row r="84" spans="6:9" ht="15">
      <c r="F84" s="78">
        <v>42</v>
      </c>
      <c r="G84" s="89" t="str">
        <f>VLOOKUP(F84,'Lista uczestników'!$C$4:$D$67,2)</f>
        <v>Sikora Artur</v>
      </c>
      <c r="H84" s="90">
        <v>1</v>
      </c>
      <c r="I84" s="162"/>
    </row>
    <row r="85" spans="6:8" ht="14.25">
      <c r="F85" s="78"/>
      <c r="H85" s="84"/>
    </row>
    <row r="86" spans="6:9" ht="15">
      <c r="F86" s="78">
        <v>55</v>
      </c>
      <c r="G86" s="87" t="str">
        <f>VLOOKUP(F86,'Lista uczestników'!$C$4:$D$67,2)</f>
        <v>Olszański Michał</v>
      </c>
      <c r="H86" s="88">
        <v>2</v>
      </c>
      <c r="I86" s="162"/>
    </row>
    <row r="87" spans="6:9" ht="15">
      <c r="F87" s="78">
        <v>10</v>
      </c>
      <c r="G87" s="89" t="str">
        <f>VLOOKUP(F87,'Lista uczestników'!$C$4:$D$67,2)</f>
        <v>Kucharuk Bartłomiej</v>
      </c>
      <c r="H87" s="90">
        <v>0</v>
      </c>
      <c r="I87" s="162"/>
    </row>
    <row r="88" spans="6:8" ht="14.25">
      <c r="F88" s="78"/>
      <c r="H88" s="84"/>
    </row>
    <row r="89" spans="6:9" ht="15">
      <c r="F89" s="78">
        <v>15</v>
      </c>
      <c r="G89" s="87" t="str">
        <f>VLOOKUP(F89,'Lista uczestników'!$C$4:$D$67,2)</f>
        <v>Archita Mateusz</v>
      </c>
      <c r="H89" s="88">
        <v>2</v>
      </c>
      <c r="I89" s="162"/>
    </row>
    <row r="90" spans="6:9" ht="15">
      <c r="F90" s="78">
        <v>50</v>
      </c>
      <c r="G90" s="89" t="str">
        <f>VLOOKUP(F90,'Lista uczestników'!$C$4:$D$67,2)</f>
        <v>Ochoński Jakub</v>
      </c>
      <c r="H90" s="90">
        <v>0</v>
      </c>
      <c r="I90" s="162"/>
    </row>
    <row r="91" spans="6:8" ht="14.25">
      <c r="F91" s="78"/>
      <c r="H91" s="84"/>
    </row>
    <row r="92" spans="6:9" ht="15">
      <c r="F92" s="78">
        <v>47</v>
      </c>
      <c r="G92" s="87" t="str">
        <f>VLOOKUP(F92,'Lista uczestników'!$C$4:$D$67,2)</f>
        <v>Gawenda Dawid</v>
      </c>
      <c r="H92" s="88">
        <v>2</v>
      </c>
      <c r="I92" s="162"/>
    </row>
    <row r="93" spans="6:9" ht="15">
      <c r="F93" s="78">
        <v>18</v>
      </c>
      <c r="G93" s="89" t="str">
        <f>VLOOKUP(F93,'Lista uczestników'!$C$4:$D$67,2)</f>
        <v>Suchan Almar</v>
      </c>
      <c r="H93" s="90">
        <v>0</v>
      </c>
      <c r="I93" s="162"/>
    </row>
    <row r="94" spans="6:8" ht="14.25">
      <c r="F94" s="78"/>
      <c r="H94" s="84"/>
    </row>
    <row r="95" spans="6:9" ht="15">
      <c r="F95" s="78">
        <v>31</v>
      </c>
      <c r="G95" s="87" t="str">
        <f>VLOOKUP(F95,'Lista uczestników'!$C$4:$D$67,2)</f>
        <v>Zmyślony Artur</v>
      </c>
      <c r="H95" s="88">
        <v>0</v>
      </c>
      <c r="I95" s="162"/>
    </row>
    <row r="96" spans="6:9" ht="15">
      <c r="F96" s="78">
        <v>34</v>
      </c>
      <c r="G96" s="89" t="str">
        <f>VLOOKUP(F96,'Lista uczestników'!$C$4:$D$67,2)</f>
        <v>Grudzka Albert </v>
      </c>
      <c r="H96" s="90">
        <v>2</v>
      </c>
      <c r="I96" s="162"/>
    </row>
    <row r="97" spans="6:8" ht="14.25">
      <c r="F97" s="78"/>
      <c r="H97" s="84"/>
    </row>
    <row r="98" spans="6:9" ht="15">
      <c r="F98" s="78">
        <v>63</v>
      </c>
      <c r="G98" s="87" t="str">
        <f>VLOOKUP(F98,'Lista uczestników'!$C$4:$D$67,2)</f>
        <v>Dzierżek Karol</v>
      </c>
      <c r="H98" s="88">
        <v>0</v>
      </c>
      <c r="I98" s="162"/>
    </row>
    <row r="99" spans="6:9" ht="15">
      <c r="F99" s="78">
        <v>2</v>
      </c>
      <c r="G99" s="89" t="str">
        <f>VLOOKUP(F99,'Lista uczestników'!$C$4:$D$67,2)</f>
        <v>Dziwak Marek</v>
      </c>
      <c r="H99" s="90">
        <v>2</v>
      </c>
      <c r="I99" s="162"/>
    </row>
    <row r="101" s="9" customFormat="1" ht="14.25">
      <c r="G101" s="74"/>
    </row>
    <row r="103" spans="2:14" ht="18">
      <c r="B103" s="167" t="s">
        <v>42</v>
      </c>
      <c r="C103" s="167"/>
      <c r="D103" s="167"/>
      <c r="E103" s="167"/>
      <c r="F103" s="167"/>
      <c r="H103" s="167" t="s">
        <v>43</v>
      </c>
      <c r="I103" s="167"/>
      <c r="J103" s="167"/>
      <c r="K103" s="167"/>
      <c r="L103" s="167"/>
      <c r="M103" s="167"/>
      <c r="N103" s="167"/>
    </row>
    <row r="104" spans="2:14" ht="14.25" customHeight="1">
      <c r="B104" s="68"/>
      <c r="C104" s="68"/>
      <c r="D104" s="68"/>
      <c r="E104" s="68"/>
      <c r="F104" s="68"/>
      <c r="H104" s="68"/>
      <c r="I104" s="68"/>
      <c r="J104" s="68"/>
      <c r="K104" s="68"/>
      <c r="L104" s="68"/>
      <c r="M104" s="68"/>
      <c r="N104" s="68"/>
    </row>
    <row r="105" spans="2:14" ht="14.25" customHeight="1">
      <c r="B105" s="68"/>
      <c r="C105" s="168" t="s">
        <v>44</v>
      </c>
      <c r="D105" s="168"/>
      <c r="E105" s="168"/>
      <c r="F105" s="68"/>
      <c r="H105" s="68"/>
      <c r="I105" s="168" t="s">
        <v>44</v>
      </c>
      <c r="J105" s="168"/>
      <c r="K105" s="168"/>
      <c r="L105" s="168"/>
      <c r="M105" s="168"/>
      <c r="N105" s="68"/>
    </row>
    <row r="107" spans="3:12" ht="15">
      <c r="C107" s="78">
        <v>1</v>
      </c>
      <c r="D107" s="91" t="str">
        <f>VLOOKUP($C107,Diagram!$AR$3:$AT$124,2)</f>
        <v>Zakreta Łukasz</v>
      </c>
      <c r="E107" s="88">
        <v>0</v>
      </c>
      <c r="F107" s="162"/>
      <c r="I107" s="78">
        <v>1</v>
      </c>
      <c r="J107" s="87" t="str">
        <f>VLOOKUP($I107,Diagram!$AZ$3:$BB$124,2)</f>
        <v>Chlewicki Grzegorz</v>
      </c>
      <c r="K107" s="88">
        <v>3</v>
      </c>
      <c r="L107" s="162"/>
    </row>
    <row r="108" spans="3:12" ht="15">
      <c r="C108" s="78">
        <v>2</v>
      </c>
      <c r="D108" s="92" t="str">
        <f>VLOOKUP($C108,Diagram!$AR$3:$AT$124,2)</f>
        <v>Kaźmierczak Mateusz</v>
      </c>
      <c r="E108" s="90">
        <v>2</v>
      </c>
      <c r="F108" s="162"/>
      <c r="I108" s="78">
        <v>2</v>
      </c>
      <c r="J108" s="89" t="str">
        <f>VLOOKUP($I108,Diagram!$AZ$3:$BB$124,2)</f>
        <v>Kamiński Ireneusz</v>
      </c>
      <c r="K108" s="90">
        <v>0</v>
      </c>
      <c r="L108" s="162"/>
    </row>
    <row r="109" spans="3:11" ht="14.25">
      <c r="C109" s="78"/>
      <c r="D109" s="86"/>
      <c r="E109" s="84"/>
      <c r="I109" s="78"/>
      <c r="J109" s="75"/>
      <c r="K109" s="84"/>
    </row>
    <row r="110" spans="3:12" ht="15">
      <c r="C110" s="78">
        <v>3</v>
      </c>
      <c r="D110" s="91" t="str">
        <f>VLOOKUP($C110,Diagram!$AR$3:$AT$124,2)</f>
        <v>Caruk Mateusz</v>
      </c>
      <c r="E110" s="88">
        <v>0</v>
      </c>
      <c r="F110" s="162"/>
      <c r="I110" s="78">
        <v>3</v>
      </c>
      <c r="J110" s="87" t="str">
        <f>VLOOKUP($I110,Diagram!$AZ$3:$BB$124,2)</f>
        <v>Wawrzyniak Łukasz</v>
      </c>
      <c r="K110" s="88">
        <v>0</v>
      </c>
      <c r="L110" s="162"/>
    </row>
    <row r="111" spans="3:12" ht="15">
      <c r="C111" s="78">
        <v>4</v>
      </c>
      <c r="D111" s="92" t="str">
        <f>VLOOKUP($C111,Diagram!$AR$3:$AT$124,2)</f>
        <v>Zych Krzysztof</v>
      </c>
      <c r="E111" s="90">
        <v>2</v>
      </c>
      <c r="F111" s="162"/>
      <c r="I111" s="78">
        <v>4</v>
      </c>
      <c r="J111" s="89" t="str">
        <f>VLOOKUP($I111,Diagram!$AZ$3:$BB$124,2)</f>
        <v>Kamiński Wojciech</v>
      </c>
      <c r="K111" s="90">
        <v>3</v>
      </c>
      <c r="L111" s="162"/>
    </row>
    <row r="112" spans="3:11" ht="14.25">
      <c r="C112" s="78"/>
      <c r="D112" s="86"/>
      <c r="E112" s="84"/>
      <c r="I112" s="78"/>
      <c r="J112" s="75"/>
      <c r="K112" s="84"/>
    </row>
    <row r="113" spans="3:12" ht="15">
      <c r="C113" s="78">
        <v>5</v>
      </c>
      <c r="D113" s="91" t="str">
        <f>VLOOKUP($C113,Diagram!$AR$3:$AT$124,2)</f>
        <v>Szwej Maciej</v>
      </c>
      <c r="E113" s="88">
        <v>0</v>
      </c>
      <c r="F113" s="162"/>
      <c r="I113" s="78">
        <v>5</v>
      </c>
      <c r="J113" s="87" t="str">
        <f>VLOOKUP($I113,Diagram!$AZ$3:$BB$124,2)</f>
        <v>Vitalii Boyko</v>
      </c>
      <c r="K113" s="88">
        <v>1</v>
      </c>
      <c r="L113" s="162"/>
    </row>
    <row r="114" spans="3:12" ht="15">
      <c r="C114" s="78">
        <v>6</v>
      </c>
      <c r="D114" s="92" t="str">
        <f>VLOOKUP($C114,Diagram!$AR$3:$AT$124,2)</f>
        <v>Taczka Sebastian</v>
      </c>
      <c r="E114" s="90">
        <v>2</v>
      </c>
      <c r="F114" s="162"/>
      <c r="I114" s="78">
        <v>6</v>
      </c>
      <c r="J114" s="89" t="str">
        <f>VLOOKUP($I114,Diagram!$AZ$3:$BB$124,2)</f>
        <v>Dzierzgowski Piotr</v>
      </c>
      <c r="K114" s="90">
        <v>3</v>
      </c>
      <c r="L114" s="162"/>
    </row>
    <row r="115" spans="3:11" ht="14.25">
      <c r="C115" s="78"/>
      <c r="D115" s="86"/>
      <c r="E115" s="84"/>
      <c r="I115" s="78"/>
      <c r="J115" s="75"/>
      <c r="K115" s="84"/>
    </row>
    <row r="116" spans="3:12" ht="15">
      <c r="C116" s="78">
        <v>7</v>
      </c>
      <c r="D116" s="91" t="str">
        <f>VLOOKUP($C116,Diagram!$AR$3:$AT$124,2)</f>
        <v>Raczak Karol</v>
      </c>
      <c r="E116" s="88">
        <v>1</v>
      </c>
      <c r="F116" s="162"/>
      <c r="I116" s="78">
        <v>7</v>
      </c>
      <c r="J116" s="87" t="str">
        <f>VLOOKUP($I116,Diagram!$AZ$3:$BB$124,2)</f>
        <v>Bilski Adam </v>
      </c>
      <c r="K116" s="88">
        <v>3</v>
      </c>
      <c r="L116" s="162"/>
    </row>
    <row r="117" spans="3:12" ht="15">
      <c r="C117" s="78">
        <v>8</v>
      </c>
      <c r="D117" s="92" t="str">
        <f>VLOOKUP($C117,Diagram!$AR$3:$AT$124,2)</f>
        <v>Jaguszczak Artur</v>
      </c>
      <c r="E117" s="90">
        <v>2</v>
      </c>
      <c r="F117" s="162"/>
      <c r="I117" s="78">
        <v>8</v>
      </c>
      <c r="J117" s="89" t="str">
        <f>VLOOKUP($I117,Diagram!$AZ$3:$BB$124,2)</f>
        <v>Łabuz Kuba</v>
      </c>
      <c r="K117" s="90">
        <v>2</v>
      </c>
      <c r="L117" s="162"/>
    </row>
    <row r="118" spans="3:11" ht="14.25">
      <c r="C118" s="78"/>
      <c r="D118" s="86"/>
      <c r="E118" s="84"/>
      <c r="I118" s="78"/>
      <c r="J118" s="75"/>
      <c r="K118" s="84"/>
    </row>
    <row r="119" spans="3:12" ht="15">
      <c r="C119" s="78">
        <v>9</v>
      </c>
      <c r="D119" s="91" t="str">
        <f>VLOOKUP($C119,Diagram!$AR$3:$AT$124,2)</f>
        <v>Drozdek Wojciech</v>
      </c>
      <c r="E119" s="88">
        <v>2</v>
      </c>
      <c r="F119" s="162"/>
      <c r="I119" s="78">
        <v>9</v>
      </c>
      <c r="J119" s="87" t="str">
        <f>VLOOKUP($I119,Diagram!$AZ$3:$BB$124,2)</f>
        <v>Kuchta Paweł</v>
      </c>
      <c r="K119" s="88">
        <v>0</v>
      </c>
      <c r="L119" s="162"/>
    </row>
    <row r="120" spans="3:12" ht="15">
      <c r="C120" s="78">
        <v>10</v>
      </c>
      <c r="D120" s="92" t="str">
        <f>VLOOKUP($C120,Diagram!$AR$3:$AT$124,2)</f>
        <v>Szyłko Jerzy</v>
      </c>
      <c r="E120" s="90">
        <v>0</v>
      </c>
      <c r="F120" s="162"/>
      <c r="I120" s="78">
        <v>10</v>
      </c>
      <c r="J120" s="89" t="str">
        <f>VLOOKUP($I120,Diagram!$AZ$3:$BB$124,2)</f>
        <v>Kaczorkiewicz Grzegorz</v>
      </c>
      <c r="K120" s="90">
        <v>3</v>
      </c>
      <c r="L120" s="162"/>
    </row>
    <row r="121" spans="3:11" ht="14.25">
      <c r="C121" s="78"/>
      <c r="D121" s="86"/>
      <c r="E121" s="84"/>
      <c r="I121" s="78"/>
      <c r="J121" s="75"/>
      <c r="K121" s="84"/>
    </row>
    <row r="122" spans="3:12" ht="15">
      <c r="C122" s="78">
        <v>11</v>
      </c>
      <c r="D122" s="91" t="str">
        <f>VLOOKUP($C122,Diagram!$AR$3:$AT$124,2)</f>
        <v>Ogrodnikczuk Mateusz</v>
      </c>
      <c r="E122" s="88">
        <v>2</v>
      </c>
      <c r="F122" s="162"/>
      <c r="I122" s="78">
        <v>11</v>
      </c>
      <c r="J122" s="87" t="str">
        <f>VLOOKUP($I122,Diagram!$AZ$3:$BB$124,2)</f>
        <v>Serhii Holiat</v>
      </c>
      <c r="K122" s="88">
        <v>0</v>
      </c>
      <c r="L122" s="162"/>
    </row>
    <row r="123" spans="3:12" ht="15">
      <c r="C123" s="78">
        <v>12</v>
      </c>
      <c r="D123" s="92" t="str">
        <f>VLOOKUP($C123,Diagram!$AR$3:$AT$124,2)</f>
        <v>Górski Kacper</v>
      </c>
      <c r="E123" s="90">
        <v>1</v>
      </c>
      <c r="F123" s="162"/>
      <c r="I123" s="78">
        <v>12</v>
      </c>
      <c r="J123" s="89" t="str">
        <f>VLOOKUP($I123,Diagram!$AZ$3:$BB$124,2)</f>
        <v>Tomczak Patryk</v>
      </c>
      <c r="K123" s="90">
        <v>3</v>
      </c>
      <c r="L123" s="162"/>
    </row>
    <row r="124" spans="3:11" ht="14.25">
      <c r="C124" s="78"/>
      <c r="D124" s="86"/>
      <c r="E124" s="84"/>
      <c r="I124" s="78"/>
      <c r="J124" s="75"/>
      <c r="K124" s="84"/>
    </row>
    <row r="125" spans="3:12" ht="15">
      <c r="C125" s="78">
        <v>13</v>
      </c>
      <c r="D125" s="91" t="str">
        <f>VLOOKUP($C125,Diagram!$AR$3:$AT$124,2)</f>
        <v>Daniłowicz Mariusz</v>
      </c>
      <c r="E125" s="88">
        <v>1</v>
      </c>
      <c r="F125" s="162"/>
      <c r="I125" s="78">
        <v>13</v>
      </c>
      <c r="J125" s="87" t="str">
        <f>VLOOKUP($I125,Diagram!$AZ$3:$BB$124,2)</f>
        <v>Wojtysek Zbigniew</v>
      </c>
      <c r="K125" s="88">
        <v>2</v>
      </c>
      <c r="L125" s="162"/>
    </row>
    <row r="126" spans="3:12" ht="15">
      <c r="C126" s="78">
        <v>14</v>
      </c>
      <c r="D126" s="92" t="str">
        <f>VLOOKUP($C126,Diagram!$AR$3:$AT$124,2)</f>
        <v>Jała Michał</v>
      </c>
      <c r="E126" s="90">
        <v>2</v>
      </c>
      <c r="F126" s="162"/>
      <c r="I126" s="78">
        <v>14</v>
      </c>
      <c r="J126" s="89" t="str">
        <f>VLOOKUP($I126,Diagram!$AZ$3:$BB$124,2)</f>
        <v>Pytlarz Tomasz</v>
      </c>
      <c r="K126" s="90">
        <v>3</v>
      </c>
      <c r="L126" s="162"/>
    </row>
    <row r="127" spans="3:11" ht="14.25">
      <c r="C127" s="78"/>
      <c r="D127" s="86"/>
      <c r="E127" s="84"/>
      <c r="I127" s="78"/>
      <c r="J127" s="75"/>
      <c r="K127" s="84"/>
    </row>
    <row r="128" spans="3:12" ht="15">
      <c r="C128" s="78">
        <v>15</v>
      </c>
      <c r="D128" s="91" t="str">
        <f>VLOOKUP($C128,Diagram!$AR$3:$AT$124,2)</f>
        <v>Zdun Aleksander</v>
      </c>
      <c r="E128" s="88">
        <v>0</v>
      </c>
      <c r="F128" s="162"/>
      <c r="I128" s="78">
        <v>15</v>
      </c>
      <c r="J128" s="87" t="str">
        <f>VLOOKUP($I128,Diagram!$AZ$3:$BB$124,2)</f>
        <v>Białek Grzegorz</v>
      </c>
      <c r="K128" s="88">
        <v>0</v>
      </c>
      <c r="L128" s="162"/>
    </row>
    <row r="129" spans="3:12" ht="15">
      <c r="C129" s="78">
        <v>16</v>
      </c>
      <c r="D129" s="92" t="str">
        <f>VLOOKUP($C129,Diagram!$AR$3:$AT$124,2)</f>
        <v>Ordon Dominik</v>
      </c>
      <c r="E129" s="90">
        <v>2</v>
      </c>
      <c r="F129" s="162"/>
      <c r="I129" s="78">
        <v>16</v>
      </c>
      <c r="J129" s="89" t="str">
        <f>VLOOKUP($I129,Diagram!$AZ$3:$BB$124,2)</f>
        <v>Wilk Paweł</v>
      </c>
      <c r="K129" s="90">
        <v>3</v>
      </c>
      <c r="L129" s="162"/>
    </row>
    <row r="130" spans="3:11" ht="14.25">
      <c r="C130" s="78"/>
      <c r="D130" s="86"/>
      <c r="E130" s="84"/>
      <c r="I130" s="78"/>
      <c r="J130" s="75"/>
      <c r="K130" s="84"/>
    </row>
    <row r="131" spans="3:12" ht="15">
      <c r="C131" s="78">
        <v>17</v>
      </c>
      <c r="D131" s="91" t="str">
        <f>VLOOKUP($C131,Diagram!$AR$3:$AT$124,2)</f>
        <v>Sumara Marek</v>
      </c>
      <c r="E131" s="88">
        <v>0</v>
      </c>
      <c r="F131" s="162"/>
      <c r="I131" s="78">
        <v>17</v>
      </c>
      <c r="J131" s="87" t="str">
        <f>VLOOKUP($I131,Diagram!$AZ$3:$BB$124,2)</f>
        <v>Borzyszkowski Robert</v>
      </c>
      <c r="K131" s="88">
        <v>3</v>
      </c>
      <c r="L131" s="162"/>
    </row>
    <row r="132" spans="3:12" ht="15">
      <c r="C132" s="78">
        <v>18</v>
      </c>
      <c r="D132" s="92" t="str">
        <f>VLOOKUP($C132,Diagram!$AR$3:$AT$124,2)</f>
        <v>Grieger Szymon</v>
      </c>
      <c r="E132" s="90">
        <v>2</v>
      </c>
      <c r="F132" s="162"/>
      <c r="I132" s="78">
        <v>18</v>
      </c>
      <c r="J132" s="89" t="str">
        <f>VLOOKUP($I132,Diagram!$AZ$3:$BB$124,2)</f>
        <v>Bednarczyk Wojciech</v>
      </c>
      <c r="K132" s="90">
        <v>0</v>
      </c>
      <c r="L132" s="162"/>
    </row>
    <row r="133" spans="3:11" ht="14.25">
      <c r="C133" s="78"/>
      <c r="D133" s="86"/>
      <c r="E133" s="84"/>
      <c r="I133" s="78"/>
      <c r="J133" s="75"/>
      <c r="K133" s="84"/>
    </row>
    <row r="134" spans="3:12" ht="15">
      <c r="C134" s="78">
        <v>19</v>
      </c>
      <c r="D134" s="91" t="str">
        <f>VLOOKUP($C134,Diagram!$AR$3:$AT$124,2)</f>
        <v>Pilarski Piotr</v>
      </c>
      <c r="E134" s="88">
        <v>1</v>
      </c>
      <c r="F134" s="162"/>
      <c r="I134" s="78">
        <v>19</v>
      </c>
      <c r="J134" s="87" t="str">
        <f>VLOOKUP($I134,Diagram!$AZ$3:$BB$124,2)</f>
        <v>Oganowski Przemysław</v>
      </c>
      <c r="K134" s="88">
        <v>0</v>
      </c>
      <c r="L134" s="162"/>
    </row>
    <row r="135" spans="3:12" ht="15">
      <c r="C135" s="78">
        <v>20</v>
      </c>
      <c r="D135" s="92" t="str">
        <f>VLOOKUP($C135,Diagram!$AR$3:$AT$124,2)</f>
        <v>Witkowski Przemysław</v>
      </c>
      <c r="E135" s="90">
        <v>2</v>
      </c>
      <c r="F135" s="162"/>
      <c r="I135" s="78">
        <v>20</v>
      </c>
      <c r="J135" s="89" t="str">
        <f>VLOOKUP($I135,Diagram!$AZ$3:$BB$124,2)</f>
        <v>Dadak Damian</v>
      </c>
      <c r="K135" s="90">
        <v>3</v>
      </c>
      <c r="L135" s="162"/>
    </row>
    <row r="136" spans="3:11" ht="14.25">
      <c r="C136" s="78"/>
      <c r="D136" s="86"/>
      <c r="E136" s="84"/>
      <c r="I136" s="78"/>
      <c r="J136" s="75"/>
      <c r="K136" s="84"/>
    </row>
    <row r="137" spans="3:12" ht="15">
      <c r="C137" s="78">
        <v>21</v>
      </c>
      <c r="D137" s="91" t="str">
        <f>VLOOKUP($C137,Diagram!$AR$3:$AT$124,2)</f>
        <v>Bajcar Łukasz</v>
      </c>
      <c r="E137" s="88">
        <v>2</v>
      </c>
      <c r="F137" s="162"/>
      <c r="I137" s="78">
        <v>21</v>
      </c>
      <c r="J137" s="87" t="str">
        <f>VLOOKUP($I137,Diagram!$AZ$3:$BB$124,2)</f>
        <v>Gawroński Paweł</v>
      </c>
      <c r="K137" s="88">
        <v>0</v>
      </c>
      <c r="L137" s="162"/>
    </row>
    <row r="138" spans="3:12" ht="15">
      <c r="C138" s="78">
        <v>22</v>
      </c>
      <c r="D138" s="92" t="str">
        <f>VLOOKUP($C138,Diagram!$AR$3:$AT$124,2)</f>
        <v>Białkowski Tymoteusz</v>
      </c>
      <c r="E138" s="90">
        <v>0</v>
      </c>
      <c r="F138" s="162"/>
      <c r="I138" s="78">
        <v>22</v>
      </c>
      <c r="J138" s="89" t="str">
        <f>VLOOKUP($I138,Diagram!$AZ$3:$BB$124,2)</f>
        <v>Kozieł Krzysztof</v>
      </c>
      <c r="K138" s="90">
        <v>3</v>
      </c>
      <c r="L138" s="162"/>
    </row>
    <row r="139" spans="3:11" ht="14.25">
      <c r="C139" s="78"/>
      <c r="D139" s="86"/>
      <c r="E139" s="84"/>
      <c r="I139" s="78"/>
      <c r="J139" s="75"/>
      <c r="K139" s="84"/>
    </row>
    <row r="140" spans="3:12" ht="15">
      <c r="C140" s="78">
        <v>23</v>
      </c>
      <c r="D140" s="91" t="str">
        <f>VLOOKUP($C140,Diagram!$AR$3:$AT$124,2)</f>
        <v>Szofer Tomasz</v>
      </c>
      <c r="E140" s="88">
        <v>0</v>
      </c>
      <c r="F140" s="162"/>
      <c r="I140" s="78">
        <v>23</v>
      </c>
      <c r="J140" s="87" t="str">
        <f>VLOOKUP($I140,Diagram!$AZ$3:$BB$124,2)</f>
        <v>Napierała Paweł</v>
      </c>
      <c r="K140" s="88">
        <v>0</v>
      </c>
      <c r="L140" s="162"/>
    </row>
    <row r="141" spans="3:12" ht="15">
      <c r="C141" s="78">
        <v>24</v>
      </c>
      <c r="D141" s="92" t="str">
        <f>VLOOKUP($C141,Diagram!$AR$3:$AT$124,2)</f>
        <v>Niesytko Kamil</v>
      </c>
      <c r="E141" s="90">
        <v>2</v>
      </c>
      <c r="F141" s="162"/>
      <c r="I141" s="78">
        <v>24</v>
      </c>
      <c r="J141" s="89" t="str">
        <f>VLOOKUP($I141,Diagram!$AZ$3:$BB$124,2)</f>
        <v>Jabłoński Krzysztof</v>
      </c>
      <c r="K141" s="90">
        <v>3</v>
      </c>
      <c r="L141" s="162"/>
    </row>
    <row r="142" spans="3:11" ht="14.25">
      <c r="C142" s="78"/>
      <c r="D142" s="86"/>
      <c r="E142" s="84"/>
      <c r="I142" s="78"/>
      <c r="J142" s="75"/>
      <c r="K142" s="84"/>
    </row>
    <row r="143" spans="3:12" ht="15">
      <c r="C143" s="78">
        <v>25</v>
      </c>
      <c r="D143" s="91" t="str">
        <f>VLOOKUP($C143,Diagram!$AR$3:$AT$124,2)</f>
        <v>Olko Michał</v>
      </c>
      <c r="E143" s="88">
        <v>0</v>
      </c>
      <c r="F143" s="162"/>
      <c r="I143" s="78">
        <v>25</v>
      </c>
      <c r="J143" s="87" t="str">
        <f>VLOOKUP($I143,Diagram!$AZ$3:$BB$124,2)</f>
        <v>Pazera Michał</v>
      </c>
      <c r="K143" s="88">
        <v>0</v>
      </c>
      <c r="L143" s="162"/>
    </row>
    <row r="144" spans="3:12" ht="15">
      <c r="C144" s="78">
        <v>26</v>
      </c>
      <c r="D144" s="92" t="str">
        <f>VLOOKUP($C144,Diagram!$AR$3:$AT$124,2)</f>
        <v>Ochman Piotr</v>
      </c>
      <c r="E144" s="90">
        <v>2</v>
      </c>
      <c r="F144" s="162"/>
      <c r="I144" s="78">
        <v>26</v>
      </c>
      <c r="J144" s="89" t="str">
        <f>VLOOKUP($I144,Diagram!$AZ$3:$BB$124,2)</f>
        <v>Maj Paweł</v>
      </c>
      <c r="K144" s="90">
        <v>3</v>
      </c>
      <c r="L144" s="162"/>
    </row>
    <row r="145" spans="3:11" ht="14.25">
      <c r="C145" s="78"/>
      <c r="D145" s="86"/>
      <c r="E145" s="84"/>
      <c r="I145" s="78"/>
      <c r="J145" s="75"/>
      <c r="K145" s="84"/>
    </row>
    <row r="146" spans="3:12" ht="15">
      <c r="C146" s="78">
        <v>27</v>
      </c>
      <c r="D146" s="91" t="str">
        <f>VLOOKUP($C146,Diagram!$AR$3:$AT$124,2)</f>
        <v>Sikora Artur</v>
      </c>
      <c r="E146" s="88">
        <v>2</v>
      </c>
      <c r="F146" s="162"/>
      <c r="I146" s="78">
        <v>27</v>
      </c>
      <c r="J146" s="87" t="str">
        <f>VLOOKUP($I146,Diagram!$AZ$3:$BB$124,2)</f>
        <v>Dytfeld Tomasz</v>
      </c>
      <c r="K146" s="88">
        <v>3</v>
      </c>
      <c r="L146" s="162"/>
    </row>
    <row r="147" spans="3:12" ht="15">
      <c r="C147" s="78">
        <v>28</v>
      </c>
      <c r="D147" s="92" t="str">
        <f>VLOOKUP($C147,Diagram!$AR$3:$AT$124,2)</f>
        <v>Kucharuk Bartłomiej</v>
      </c>
      <c r="E147" s="90">
        <v>1</v>
      </c>
      <c r="F147" s="162"/>
      <c r="I147" s="78">
        <v>28</v>
      </c>
      <c r="J147" s="89" t="str">
        <f>VLOOKUP($I147,Diagram!$AZ$3:$BB$124,2)</f>
        <v>Olszański Michał</v>
      </c>
      <c r="K147" s="90">
        <v>2</v>
      </c>
      <c r="L147" s="162"/>
    </row>
    <row r="148" spans="3:11" ht="14.25">
      <c r="C148" s="78"/>
      <c r="D148" s="86"/>
      <c r="E148" s="84"/>
      <c r="I148" s="78"/>
      <c r="J148" s="75"/>
      <c r="K148" s="84"/>
    </row>
    <row r="149" spans="3:12" ht="15">
      <c r="C149" s="78">
        <v>29</v>
      </c>
      <c r="D149" s="91" t="str">
        <f>VLOOKUP($C149,Diagram!$AR$3:$AT$124,2)</f>
        <v>Ochoński Jakub</v>
      </c>
      <c r="E149" s="88">
        <v>2</v>
      </c>
      <c r="F149" s="162"/>
      <c r="I149" s="78">
        <v>29</v>
      </c>
      <c r="J149" s="87" t="str">
        <f>VLOOKUP($I149,Diagram!$AZ$3:$BB$124,2)</f>
        <v>Archita Mateusz</v>
      </c>
      <c r="K149" s="88">
        <v>2</v>
      </c>
      <c r="L149" s="162"/>
    </row>
    <row r="150" spans="3:12" ht="15">
      <c r="C150" s="78">
        <v>30</v>
      </c>
      <c r="D150" s="92" t="str">
        <f>VLOOKUP($C150,Diagram!$AR$3:$AT$124,2)</f>
        <v>Suchan Almar</v>
      </c>
      <c r="E150" s="90">
        <v>0</v>
      </c>
      <c r="F150" s="162"/>
      <c r="I150" s="78">
        <v>30</v>
      </c>
      <c r="J150" s="89" t="str">
        <f>VLOOKUP($I150,Diagram!$AZ$3:$BB$124,2)</f>
        <v>Gawenda Dawid</v>
      </c>
      <c r="K150" s="90">
        <v>3</v>
      </c>
      <c r="L150" s="162"/>
    </row>
    <row r="151" spans="3:11" ht="14.25">
      <c r="C151" s="78"/>
      <c r="D151" s="86"/>
      <c r="E151" s="84"/>
      <c r="I151" s="78"/>
      <c r="J151" s="75"/>
      <c r="K151" s="84"/>
    </row>
    <row r="152" spans="3:12" ht="15">
      <c r="C152" s="78">
        <v>31</v>
      </c>
      <c r="D152" s="91" t="str">
        <f>VLOOKUP($C152,Diagram!$AR$3:$AT$124,2)</f>
        <v>Zmyślony Artur</v>
      </c>
      <c r="E152" s="88">
        <v>0</v>
      </c>
      <c r="F152" s="162"/>
      <c r="I152" s="78">
        <v>31</v>
      </c>
      <c r="J152" s="87" t="str">
        <f>VLOOKUP($I152,Diagram!$AZ$3:$BB$124,2)</f>
        <v>Grudzka Albert </v>
      </c>
      <c r="K152" s="88">
        <v>0</v>
      </c>
      <c r="L152" s="162"/>
    </row>
    <row r="153" spans="3:12" ht="15">
      <c r="C153" s="78">
        <v>32</v>
      </c>
      <c r="D153" s="92" t="str">
        <f>VLOOKUP($C153,Diagram!$AR$3:$AT$124,2)</f>
        <v>Dzierżek Karol</v>
      </c>
      <c r="E153" s="90">
        <v>2</v>
      </c>
      <c r="F153" s="162"/>
      <c r="I153" s="78">
        <v>32</v>
      </c>
      <c r="J153" s="89" t="str">
        <f>VLOOKUP($I153,Diagram!$AZ$3:$BB$124,2)</f>
        <v>Dziwak Marek</v>
      </c>
      <c r="K153" s="90">
        <v>3</v>
      </c>
      <c r="L153" s="162"/>
    </row>
    <row r="154" s="9" customFormat="1" ht="14.25">
      <c r="G154" s="74"/>
    </row>
    <row r="156" spans="2:14" ht="18">
      <c r="B156" s="73"/>
      <c r="C156" s="73"/>
      <c r="D156" s="73"/>
      <c r="E156" s="73"/>
      <c r="F156" s="73"/>
      <c r="G156" s="167" t="s">
        <v>42</v>
      </c>
      <c r="H156" s="167"/>
      <c r="I156" s="73"/>
      <c r="J156" s="73"/>
      <c r="K156" s="73"/>
      <c r="L156" s="73"/>
      <c r="M156" s="73"/>
      <c r="N156" s="73"/>
    </row>
    <row r="157" spans="2:14" ht="14.25" customHeight="1">
      <c r="B157" s="68"/>
      <c r="C157" s="68"/>
      <c r="D157" s="68"/>
      <c r="E157" s="68"/>
      <c r="F157" s="68"/>
      <c r="H157" s="68"/>
      <c r="I157" s="68"/>
      <c r="J157" s="68"/>
      <c r="K157" s="68"/>
      <c r="L157" s="68"/>
      <c r="M157" s="68"/>
      <c r="N157" s="68"/>
    </row>
    <row r="158" spans="2:14" ht="14.25" customHeight="1">
      <c r="B158" s="68"/>
      <c r="C158" s="69"/>
      <c r="D158" s="69"/>
      <c r="E158" s="69"/>
      <c r="F158" s="68"/>
      <c r="G158" s="168" t="s">
        <v>45</v>
      </c>
      <c r="H158" s="168"/>
      <c r="I158" s="69"/>
      <c r="J158" s="69"/>
      <c r="K158" s="69"/>
      <c r="L158" s="69"/>
      <c r="M158" s="69"/>
      <c r="N158" s="68"/>
    </row>
    <row r="160" spans="6:9" ht="15">
      <c r="F160" s="78">
        <v>1</v>
      </c>
      <c r="G160" s="87" t="str">
        <f>VLOOKUP($F160,Diagram!$AM$7:$AP$128,3)</f>
        <v>Kaźmierczak Mateusz</v>
      </c>
      <c r="H160" s="88">
        <v>2</v>
      </c>
      <c r="I160" s="162"/>
    </row>
    <row r="161" spans="6:9" ht="15">
      <c r="F161" s="78">
        <v>2</v>
      </c>
      <c r="G161" s="89" t="str">
        <f>VLOOKUP($F161,Diagram!$AM$7:$AP$128,3)</f>
        <v>Grudzka Albert </v>
      </c>
      <c r="H161" s="90">
        <v>0</v>
      </c>
      <c r="I161" s="162"/>
    </row>
    <row r="162" spans="6:8" ht="14.25">
      <c r="F162" s="78"/>
      <c r="H162" s="84"/>
    </row>
    <row r="163" spans="6:9" ht="15">
      <c r="F163" s="78">
        <v>3</v>
      </c>
      <c r="G163" s="87" t="str">
        <f>VLOOKUP($F163,Diagram!$AM$7:$AP$128,3)</f>
        <v>Zych Krzysztof</v>
      </c>
      <c r="H163" s="88">
        <v>0</v>
      </c>
      <c r="I163" s="162"/>
    </row>
    <row r="164" spans="6:9" ht="15">
      <c r="F164" s="78">
        <v>4</v>
      </c>
      <c r="G164" s="89" t="str">
        <f>VLOOKUP($F164,Diagram!$AM$7:$AP$128,3)</f>
        <v>Archita Mateusz</v>
      </c>
      <c r="H164" s="90">
        <v>2</v>
      </c>
      <c r="I164" s="162"/>
    </row>
    <row r="165" spans="6:8" ht="14.25">
      <c r="F165" s="78"/>
      <c r="H165" s="84"/>
    </row>
    <row r="166" spans="6:9" ht="15">
      <c r="F166" s="78">
        <v>5</v>
      </c>
      <c r="G166" s="87" t="str">
        <f>VLOOKUP($F166,Diagram!$AM$7:$AP$128,3)</f>
        <v>Taczka Sebastian</v>
      </c>
      <c r="H166" s="88">
        <v>0</v>
      </c>
      <c r="I166" s="162"/>
    </row>
    <row r="167" spans="6:9" ht="15">
      <c r="F167" s="78">
        <v>6</v>
      </c>
      <c r="G167" s="89" t="str">
        <f>VLOOKUP($F167,Diagram!$AM$7:$AP$128,3)</f>
        <v>Olszański Michał</v>
      </c>
      <c r="H167" s="90">
        <v>2</v>
      </c>
      <c r="I167" s="162"/>
    </row>
    <row r="168" spans="6:8" ht="14.25">
      <c r="F168" s="78"/>
      <c r="H168" s="84"/>
    </row>
    <row r="169" spans="6:9" ht="15">
      <c r="F169" s="78">
        <v>7</v>
      </c>
      <c r="G169" s="87" t="str">
        <f>VLOOKUP($F169,Diagram!$AM$7:$AP$128,3)</f>
        <v>Jaguszczak Artur</v>
      </c>
      <c r="H169" s="88">
        <v>1</v>
      </c>
      <c r="I169" s="162"/>
    </row>
    <row r="170" spans="6:9" ht="15">
      <c r="F170" s="78">
        <v>8</v>
      </c>
      <c r="G170" s="89" t="str">
        <f>VLOOKUP($F170,Diagram!$AM$7:$AP$128,3)</f>
        <v>Pazera Michał</v>
      </c>
      <c r="H170" s="90">
        <v>2</v>
      </c>
      <c r="I170" s="162"/>
    </row>
    <row r="171" spans="6:8" ht="14.25">
      <c r="F171" s="78"/>
      <c r="H171" s="84"/>
    </row>
    <row r="172" spans="6:9" ht="15">
      <c r="F172" s="78">
        <v>9</v>
      </c>
      <c r="G172" s="87" t="str">
        <f>VLOOKUP($F172,Diagram!$AM$7:$AP$128,3)</f>
        <v>Drozdek Wojciech</v>
      </c>
      <c r="H172" s="88">
        <v>1</v>
      </c>
      <c r="I172" s="162"/>
    </row>
    <row r="173" spans="6:9" ht="15">
      <c r="F173" s="78">
        <v>10</v>
      </c>
      <c r="G173" s="89" t="str">
        <f>VLOOKUP($F173,Diagram!$AM$7:$AP$128,3)</f>
        <v>Napierała Paweł</v>
      </c>
      <c r="H173" s="90">
        <v>2</v>
      </c>
      <c r="I173" s="162"/>
    </row>
    <row r="174" spans="6:8" ht="14.25">
      <c r="F174" s="78"/>
      <c r="H174" s="84"/>
    </row>
    <row r="175" spans="6:9" ht="15">
      <c r="F175" s="78">
        <v>11</v>
      </c>
      <c r="G175" s="87" t="str">
        <f>VLOOKUP($F175,Diagram!$AM$7:$AP$128,3)</f>
        <v>Ogrodnikczuk Mateusz</v>
      </c>
      <c r="H175" s="88">
        <v>1</v>
      </c>
      <c r="I175" s="162"/>
    </row>
    <row r="176" spans="6:9" ht="15">
      <c r="F176" s="78">
        <v>12</v>
      </c>
      <c r="G176" s="89" t="str">
        <f>VLOOKUP($F176,Diagram!$AM$7:$AP$128,3)</f>
        <v>Gawroński Paweł</v>
      </c>
      <c r="H176" s="90">
        <v>2</v>
      </c>
      <c r="I176" s="162"/>
    </row>
    <row r="177" spans="6:8" ht="14.25">
      <c r="F177" s="78"/>
      <c r="H177" s="84"/>
    </row>
    <row r="178" spans="6:9" ht="15">
      <c r="F178" s="78">
        <v>13</v>
      </c>
      <c r="G178" s="87" t="str">
        <f>VLOOKUP($F178,Diagram!$AM$7:$AP$128,3)</f>
        <v>Jała Michał</v>
      </c>
      <c r="H178" s="88">
        <v>2</v>
      </c>
      <c r="I178" s="162"/>
    </row>
    <row r="179" spans="6:9" ht="15">
      <c r="F179" s="78">
        <v>14</v>
      </c>
      <c r="G179" s="89" t="str">
        <f>VLOOKUP($F179,Diagram!$AM$7:$AP$128,3)</f>
        <v>Oganowski Przemysław</v>
      </c>
      <c r="H179" s="90">
        <v>0</v>
      </c>
      <c r="I179" s="162"/>
    </row>
    <row r="180" spans="6:8" ht="14.25">
      <c r="F180" s="78"/>
      <c r="H180" s="84"/>
    </row>
    <row r="181" spans="6:9" ht="15">
      <c r="F181" s="78">
        <v>15</v>
      </c>
      <c r="G181" s="87" t="str">
        <f>VLOOKUP($F181,Diagram!$AM$7:$AP$128,3)</f>
        <v>Ordon Dominik</v>
      </c>
      <c r="H181" s="88">
        <v>0</v>
      </c>
      <c r="I181" s="162"/>
    </row>
    <row r="182" spans="6:9" ht="15">
      <c r="F182" s="78">
        <v>16</v>
      </c>
      <c r="G182" s="89" t="str">
        <f>VLOOKUP($F182,Diagram!$AM$7:$AP$128,3)</f>
        <v>Bednarczyk Wojciech</v>
      </c>
      <c r="H182" s="90">
        <v>2</v>
      </c>
      <c r="I182" s="162"/>
    </row>
    <row r="183" spans="6:8" ht="14.25">
      <c r="F183" s="78"/>
      <c r="H183" s="84"/>
    </row>
    <row r="184" spans="6:9" ht="15">
      <c r="F184" s="78">
        <v>17</v>
      </c>
      <c r="G184" s="87" t="str">
        <f>VLOOKUP($F184,Diagram!$AM$7:$AP$128,3)</f>
        <v>Grieger Szymon</v>
      </c>
      <c r="H184" s="88">
        <v>0</v>
      </c>
      <c r="I184" s="162"/>
    </row>
    <row r="185" spans="6:9" ht="15">
      <c r="F185" s="78">
        <v>18</v>
      </c>
      <c r="G185" s="89" t="str">
        <f>VLOOKUP($F185,Diagram!$AM$7:$AP$128,3)</f>
        <v>Białek Grzegorz</v>
      </c>
      <c r="H185" s="90">
        <v>2</v>
      </c>
      <c r="I185" s="162"/>
    </row>
    <row r="186" spans="6:8" ht="14.25">
      <c r="F186" s="78"/>
      <c r="H186" s="84"/>
    </row>
    <row r="187" spans="6:9" ht="15">
      <c r="F187" s="78">
        <v>19</v>
      </c>
      <c r="G187" s="87" t="str">
        <f>VLOOKUP($F187,Diagram!$AM$7:$AP$128,3)</f>
        <v>Witkowski Przemysław</v>
      </c>
      <c r="H187" s="88">
        <v>0</v>
      </c>
      <c r="I187" s="162"/>
    </row>
    <row r="188" spans="6:9" ht="15">
      <c r="F188" s="78">
        <v>20</v>
      </c>
      <c r="G188" s="89" t="str">
        <f>VLOOKUP($F188,Diagram!$AM$7:$AP$128,3)</f>
        <v>Wojtysek Zbigniew</v>
      </c>
      <c r="H188" s="90">
        <v>2</v>
      </c>
      <c r="I188" s="162"/>
    </row>
    <row r="189" spans="6:8" ht="14.25">
      <c r="F189" s="78"/>
      <c r="H189" s="84"/>
    </row>
    <row r="190" spans="6:9" ht="15">
      <c r="F190" s="78">
        <v>21</v>
      </c>
      <c r="G190" s="87" t="str">
        <f>VLOOKUP($F190,Diagram!$AM$7:$AP$128,3)</f>
        <v>Bajcar Łukasz</v>
      </c>
      <c r="H190" s="88">
        <v>2</v>
      </c>
      <c r="I190" s="162"/>
    </row>
    <row r="191" spans="6:9" ht="15">
      <c r="F191" s="78">
        <v>22</v>
      </c>
      <c r="G191" s="89" t="str">
        <f>VLOOKUP($F191,Diagram!$AM$7:$AP$128,3)</f>
        <v>Serhii Holiat</v>
      </c>
      <c r="H191" s="90">
        <v>1</v>
      </c>
      <c r="I191" s="162"/>
    </row>
    <row r="192" spans="6:8" ht="14.25">
      <c r="F192" s="78"/>
      <c r="H192" s="84"/>
    </row>
    <row r="193" spans="6:9" ht="15">
      <c r="F193" s="78">
        <v>23</v>
      </c>
      <c r="G193" s="87" t="str">
        <f>VLOOKUP($F193,Diagram!$AM$7:$AP$128,3)</f>
        <v>Niesytko Kamil</v>
      </c>
      <c r="H193" s="88">
        <v>2</v>
      </c>
      <c r="I193" s="162"/>
    </row>
    <row r="194" spans="6:9" ht="15">
      <c r="F194" s="78">
        <v>24</v>
      </c>
      <c r="G194" s="89" t="str">
        <f>VLOOKUP($F194,Diagram!$AM$7:$AP$128,3)</f>
        <v>Kuchta Paweł</v>
      </c>
      <c r="H194" s="90">
        <v>1</v>
      </c>
      <c r="I194" s="162"/>
    </row>
    <row r="195" spans="6:8" ht="14.25">
      <c r="F195" s="78"/>
      <c r="H195" s="84"/>
    </row>
    <row r="196" spans="6:9" ht="15">
      <c r="F196" s="78">
        <v>25</v>
      </c>
      <c r="G196" s="87" t="str">
        <f>VLOOKUP($F196,Diagram!$AM$7:$AP$128,3)</f>
        <v>Ochman Piotr</v>
      </c>
      <c r="H196" s="88">
        <v>0</v>
      </c>
      <c r="I196" s="162"/>
    </row>
    <row r="197" spans="6:9" ht="15">
      <c r="F197" s="78">
        <v>26</v>
      </c>
      <c r="G197" s="89" t="str">
        <f>VLOOKUP($F197,Diagram!$AM$7:$AP$128,3)</f>
        <v>Łabuz Kuba</v>
      </c>
      <c r="H197" s="90">
        <v>2</v>
      </c>
      <c r="I197" s="162"/>
    </row>
    <row r="198" spans="6:8" ht="14.25">
      <c r="F198" s="78"/>
      <c r="H198" s="84"/>
    </row>
    <row r="199" spans="6:9" ht="15">
      <c r="F199" s="78">
        <v>27</v>
      </c>
      <c r="G199" s="87" t="str">
        <f>VLOOKUP($F199,Diagram!$AM$7:$AP$128,3)</f>
        <v>Sikora Artur</v>
      </c>
      <c r="H199" s="88">
        <v>0</v>
      </c>
      <c r="I199" s="162"/>
    </row>
    <row r="200" spans="6:9" ht="15">
      <c r="F200" s="78">
        <v>28</v>
      </c>
      <c r="G200" s="89" t="str">
        <f>VLOOKUP($F200,Diagram!$AM$7:$AP$128,3)</f>
        <v>Vitalii Boyko</v>
      </c>
      <c r="H200" s="90">
        <v>2</v>
      </c>
      <c r="I200" s="162"/>
    </row>
    <row r="201" spans="6:8" ht="14.25">
      <c r="F201" s="78"/>
      <c r="H201" s="84"/>
    </row>
    <row r="202" spans="6:9" ht="15">
      <c r="F202" s="78">
        <v>29</v>
      </c>
      <c r="G202" s="87" t="str">
        <f>VLOOKUP($F202,Diagram!$AM$7:$AP$128,3)</f>
        <v>Ochoński Jakub</v>
      </c>
      <c r="H202" s="88">
        <v>2</v>
      </c>
      <c r="I202" s="162"/>
    </row>
    <row r="203" spans="6:9" ht="15">
      <c r="F203" s="78">
        <v>30</v>
      </c>
      <c r="G203" s="89" t="str">
        <f>VLOOKUP($F203,Diagram!$AM$7:$AP$128,3)</f>
        <v>Wawrzyniak Łukasz</v>
      </c>
      <c r="H203" s="90">
        <v>1</v>
      </c>
      <c r="I203" s="162"/>
    </row>
    <row r="204" spans="6:8" ht="14.25">
      <c r="F204" s="78"/>
      <c r="H204" s="84"/>
    </row>
    <row r="205" spans="6:9" ht="15">
      <c r="F205" s="78">
        <v>31</v>
      </c>
      <c r="G205" s="87" t="str">
        <f>VLOOKUP($F205,Diagram!$AM$7:$AP$128,3)</f>
        <v>Dzierżek Karol</v>
      </c>
      <c r="H205" s="88">
        <v>0</v>
      </c>
      <c r="I205" s="162"/>
    </row>
    <row r="206" spans="6:9" ht="15">
      <c r="F206" s="78">
        <v>32</v>
      </c>
      <c r="G206" s="89" t="str">
        <f>VLOOKUP($F206,Diagram!$AM$7:$AP$128,3)</f>
        <v>Kamiński Ireneusz</v>
      </c>
      <c r="H206" s="90">
        <v>2</v>
      </c>
      <c r="I206" s="162"/>
    </row>
    <row r="207" s="9" customFormat="1" ht="14.25">
      <c r="G207" s="74"/>
    </row>
    <row r="209" spans="7:8" ht="18">
      <c r="G209" s="167" t="s">
        <v>43</v>
      </c>
      <c r="H209" s="167"/>
    </row>
    <row r="211" spans="7:8" ht="15.75">
      <c r="G211" s="168" t="s">
        <v>45</v>
      </c>
      <c r="H211" s="168"/>
    </row>
    <row r="212" ht="14.25" customHeight="1">
      <c r="G212" s="70"/>
    </row>
    <row r="213" spans="6:9" ht="15">
      <c r="F213" s="78">
        <v>1</v>
      </c>
      <c r="G213" s="87" t="str">
        <f>VLOOKUP($F213,Diagram!$BD$7:$BF$120,2)</f>
        <v>Chlewicki Grzegorz</v>
      </c>
      <c r="H213" s="88">
        <v>3</v>
      </c>
      <c r="I213" s="162"/>
    </row>
    <row r="214" spans="6:9" ht="15">
      <c r="F214" s="78">
        <v>2</v>
      </c>
      <c r="G214" s="89" t="str">
        <f>VLOOKUP($F214,Diagram!$BD$7:$BF$120,2)</f>
        <v>Kamiński Wojciech</v>
      </c>
      <c r="H214" s="90">
        <v>0</v>
      </c>
      <c r="I214" s="162"/>
    </row>
    <row r="215" spans="6:8" ht="14.25">
      <c r="F215" s="78"/>
      <c r="H215" s="84"/>
    </row>
    <row r="216" spans="6:9" ht="15">
      <c r="F216" s="78">
        <v>3</v>
      </c>
      <c r="G216" s="87" t="str">
        <f>VLOOKUP($F216,Diagram!$BD$7:$BF$120,2)</f>
        <v>Dzierzgowski Piotr</v>
      </c>
      <c r="H216" s="88">
        <v>1</v>
      </c>
      <c r="I216" s="162"/>
    </row>
    <row r="217" spans="6:9" ht="15">
      <c r="F217" s="78">
        <v>4</v>
      </c>
      <c r="G217" s="89" t="str">
        <f>VLOOKUP($F217,Diagram!$BD$7:$BF$120,2)</f>
        <v>Bilski Adam </v>
      </c>
      <c r="H217" s="90">
        <v>3</v>
      </c>
      <c r="I217" s="162"/>
    </row>
    <row r="218" spans="6:8" ht="14.25">
      <c r="F218" s="78"/>
      <c r="H218" s="84"/>
    </row>
    <row r="219" spans="6:9" ht="15">
      <c r="F219" s="78">
        <v>5</v>
      </c>
      <c r="G219" s="87" t="str">
        <f>VLOOKUP($F219,Diagram!$BD$7:$BF$120,2)</f>
        <v>Kaczorkiewicz Grzegorz</v>
      </c>
      <c r="H219" s="88">
        <v>3</v>
      </c>
      <c r="I219" s="162"/>
    </row>
    <row r="220" spans="6:9" ht="15">
      <c r="F220" s="78">
        <v>6</v>
      </c>
      <c r="G220" s="89" t="str">
        <f>VLOOKUP($F220,Diagram!$BD$7:$BF$120,2)</f>
        <v>Tomczak Patryk</v>
      </c>
      <c r="H220" s="90">
        <v>0</v>
      </c>
      <c r="I220" s="162"/>
    </row>
    <row r="221" spans="6:8" ht="14.25">
      <c r="F221" s="78"/>
      <c r="H221" s="84"/>
    </row>
    <row r="222" spans="6:9" ht="15">
      <c r="F222" s="78">
        <v>7</v>
      </c>
      <c r="G222" s="87" t="str">
        <f>VLOOKUP($F222,Diagram!$BD$7:$BF$120,2)</f>
        <v>Pytlarz Tomasz</v>
      </c>
      <c r="H222" s="88">
        <v>3</v>
      </c>
      <c r="I222" s="162"/>
    </row>
    <row r="223" spans="6:9" ht="15">
      <c r="F223" s="78">
        <v>8</v>
      </c>
      <c r="G223" s="89" t="str">
        <f>VLOOKUP($F223,Diagram!$BD$7:$BF$120,2)</f>
        <v>Wilk Paweł</v>
      </c>
      <c r="H223" s="90">
        <v>1</v>
      </c>
      <c r="I223" s="162"/>
    </row>
    <row r="224" spans="6:8" ht="14.25">
      <c r="F224" s="78"/>
      <c r="H224" s="84"/>
    </row>
    <row r="225" spans="6:9" ht="15">
      <c r="F225" s="78">
        <v>9</v>
      </c>
      <c r="G225" s="87" t="str">
        <f>VLOOKUP($F225,Diagram!$BD$7:$BF$120,2)</f>
        <v>Borzyszkowski Robert</v>
      </c>
      <c r="H225" s="88">
        <v>3</v>
      </c>
      <c r="I225" s="162"/>
    </row>
    <row r="226" spans="6:9" ht="15">
      <c r="F226" s="78">
        <v>10</v>
      </c>
      <c r="G226" s="89" t="str">
        <f>VLOOKUP($F226,Diagram!$BD$7:$BF$120,2)</f>
        <v>Dadak Damian</v>
      </c>
      <c r="H226" s="90">
        <v>0</v>
      </c>
      <c r="I226" s="162"/>
    </row>
    <row r="227" spans="6:8" ht="14.25">
      <c r="F227" s="78"/>
      <c r="H227" s="84"/>
    </row>
    <row r="228" spans="6:9" ht="15">
      <c r="F228" s="78">
        <v>11</v>
      </c>
      <c r="G228" s="87" t="str">
        <f>VLOOKUP($F228,Diagram!$BD$7:$BF$120,2)</f>
        <v>Kozieł Krzysztof</v>
      </c>
      <c r="H228" s="88">
        <v>0</v>
      </c>
      <c r="I228" s="162"/>
    </row>
    <row r="229" spans="6:9" ht="15">
      <c r="F229" s="78">
        <v>12</v>
      </c>
      <c r="G229" s="89" t="str">
        <f>VLOOKUP($F229,Diagram!$BD$7:$BF$120,2)</f>
        <v>Jabłoński Krzysztof</v>
      </c>
      <c r="H229" s="90">
        <v>3</v>
      </c>
      <c r="I229" s="162"/>
    </row>
    <row r="230" spans="6:8" ht="14.25">
      <c r="F230" s="78"/>
      <c r="H230" s="84"/>
    </row>
    <row r="231" spans="6:9" ht="15">
      <c r="F231" s="78">
        <v>13</v>
      </c>
      <c r="G231" s="87" t="str">
        <f>VLOOKUP($F231,Diagram!$BD$7:$BF$120,2)</f>
        <v>Maj Paweł</v>
      </c>
      <c r="H231" s="88">
        <v>3</v>
      </c>
      <c r="I231" s="162"/>
    </row>
    <row r="232" spans="6:9" ht="15">
      <c r="F232" s="78">
        <v>14</v>
      </c>
      <c r="G232" s="89" t="str">
        <f>VLOOKUP($F232,Diagram!$BD$7:$BF$120,2)</f>
        <v>Dytfeld Tomasz</v>
      </c>
      <c r="H232" s="90">
        <v>1</v>
      </c>
      <c r="I232" s="162"/>
    </row>
    <row r="233" spans="6:8" ht="14.25">
      <c r="F233" s="78"/>
      <c r="H233" s="84"/>
    </row>
    <row r="234" spans="6:9" ht="15">
      <c r="F234" s="78">
        <v>15</v>
      </c>
      <c r="G234" s="87" t="str">
        <f>VLOOKUP($F234,Diagram!$BD$7:$BF$120,2)</f>
        <v>Gawenda Dawid</v>
      </c>
      <c r="H234" s="88">
        <v>0</v>
      </c>
      <c r="I234" s="162"/>
    </row>
    <row r="235" spans="6:9" ht="15">
      <c r="F235" s="78">
        <v>16</v>
      </c>
      <c r="G235" s="89" t="str">
        <f>VLOOKUP($F235,Diagram!$BD$7:$BF$120,2)</f>
        <v>Dziwak Marek</v>
      </c>
      <c r="H235" s="90">
        <v>3</v>
      </c>
      <c r="I235" s="162"/>
    </row>
    <row r="236" s="9" customFormat="1" ht="14.25">
      <c r="G236" s="74"/>
    </row>
    <row r="238" spans="7:8" ht="18">
      <c r="G238" s="167" t="s">
        <v>42</v>
      </c>
      <c r="H238" s="167"/>
    </row>
    <row r="239" ht="18">
      <c r="H239" s="68"/>
    </row>
    <row r="240" spans="7:8" ht="15.75">
      <c r="G240" s="168" t="s">
        <v>46</v>
      </c>
      <c r="H240" s="168"/>
    </row>
    <row r="241" spans="7:8" ht="14.25" customHeight="1">
      <c r="G241" s="70"/>
      <c r="H241" s="70"/>
    </row>
    <row r="242" spans="6:9" ht="15">
      <c r="F242" s="93">
        <v>1</v>
      </c>
      <c r="G242" s="87" t="str">
        <f>VLOOKUP($F242,Diagram!$AJ$11:$AL$124,2)</f>
        <v>Kaźmierczak Mateusz</v>
      </c>
      <c r="H242" s="88">
        <v>1</v>
      </c>
      <c r="I242" s="162"/>
    </row>
    <row r="243" spans="6:9" ht="15">
      <c r="F243" s="93">
        <v>2</v>
      </c>
      <c r="G243" s="89" t="str">
        <f>VLOOKUP($F243,Diagram!$AJ$11:$AL$124,2)</f>
        <v>Archita Mateusz</v>
      </c>
      <c r="H243" s="90">
        <v>2</v>
      </c>
      <c r="I243" s="162"/>
    </row>
    <row r="244" spans="6:8" ht="14.25">
      <c r="F244" s="93"/>
      <c r="H244" s="84"/>
    </row>
    <row r="245" spans="6:9" ht="15">
      <c r="F245" s="93">
        <v>3</v>
      </c>
      <c r="G245" s="87" t="str">
        <f>VLOOKUP($F245,Diagram!$AJ$11:$AL$124,2)</f>
        <v>Olszański Michał</v>
      </c>
      <c r="H245" s="88">
        <v>0</v>
      </c>
      <c r="I245" s="162"/>
    </row>
    <row r="246" spans="6:9" ht="15">
      <c r="F246" s="93">
        <v>4</v>
      </c>
      <c r="G246" s="89" t="str">
        <f>VLOOKUP($F246,Diagram!$AJ$11:$AL$124,2)</f>
        <v>Pazera Michał</v>
      </c>
      <c r="H246" s="90">
        <v>2</v>
      </c>
      <c r="I246" s="162"/>
    </row>
    <row r="247" spans="6:8" ht="14.25">
      <c r="F247" s="93"/>
      <c r="H247" s="84"/>
    </row>
    <row r="248" spans="6:9" ht="15">
      <c r="F248" s="93">
        <v>5</v>
      </c>
      <c r="G248" s="87" t="str">
        <f>VLOOKUP($F248,Diagram!$AJ$11:$AL$124,2)</f>
        <v>Napierała Paweł</v>
      </c>
      <c r="H248" s="88">
        <v>0</v>
      </c>
      <c r="I248" s="162"/>
    </row>
    <row r="249" spans="6:9" ht="15">
      <c r="F249" s="93">
        <v>6</v>
      </c>
      <c r="G249" s="89" t="str">
        <f>VLOOKUP($F249,Diagram!$AJ$11:$AL$124,2)</f>
        <v>Gawroński Paweł</v>
      </c>
      <c r="H249" s="90">
        <v>2</v>
      </c>
      <c r="I249" s="162"/>
    </row>
    <row r="250" spans="6:8" ht="14.25">
      <c r="F250" s="93"/>
      <c r="H250" s="84"/>
    </row>
    <row r="251" spans="6:9" ht="15">
      <c r="F251" s="93">
        <v>7</v>
      </c>
      <c r="G251" s="87" t="str">
        <f>VLOOKUP($F251,Diagram!$AJ$11:$AL$124,2)</f>
        <v>Jała Michał</v>
      </c>
      <c r="H251" s="88">
        <v>0</v>
      </c>
      <c r="I251" s="162"/>
    </row>
    <row r="252" spans="6:9" ht="15">
      <c r="F252" s="93">
        <v>8</v>
      </c>
      <c r="G252" s="89" t="str">
        <f>VLOOKUP($F252,Diagram!$AJ$11:$AL$124,2)</f>
        <v>Bednarczyk Wojciech</v>
      </c>
      <c r="H252" s="90">
        <v>2</v>
      </c>
      <c r="I252" s="162"/>
    </row>
    <row r="253" spans="6:8" ht="14.25">
      <c r="F253" s="93"/>
      <c r="H253" s="84"/>
    </row>
    <row r="254" spans="6:9" ht="15">
      <c r="F254" s="93">
        <v>9</v>
      </c>
      <c r="G254" s="87" t="str">
        <f>VLOOKUP($F254,Diagram!$AJ$11:$AL$124,2)</f>
        <v>Białek Grzegorz</v>
      </c>
      <c r="H254" s="88">
        <v>0</v>
      </c>
      <c r="I254" s="162"/>
    </row>
    <row r="255" spans="6:9" ht="15">
      <c r="F255" s="93">
        <v>10</v>
      </c>
      <c r="G255" s="89" t="str">
        <f>VLOOKUP($F255,Diagram!$AJ$11:$AL$124,2)</f>
        <v>Wojtysek Zbigniew</v>
      </c>
      <c r="H255" s="90">
        <v>2</v>
      </c>
      <c r="I255" s="162"/>
    </row>
    <row r="256" spans="6:8" ht="14.25">
      <c r="F256" s="93"/>
      <c r="H256" s="84"/>
    </row>
    <row r="257" spans="6:9" ht="15">
      <c r="F257" s="93">
        <v>11</v>
      </c>
      <c r="G257" s="87" t="str">
        <f>VLOOKUP($F257,Diagram!$AJ$11:$AL$124,2)</f>
        <v>Bajcar Łukasz</v>
      </c>
      <c r="H257" s="88">
        <v>0</v>
      </c>
      <c r="I257" s="162"/>
    </row>
    <row r="258" spans="6:9" ht="15">
      <c r="F258" s="93">
        <v>12</v>
      </c>
      <c r="G258" s="89" t="str">
        <f>VLOOKUP($F258,Diagram!$AJ$11:$AL$124,2)</f>
        <v>Niesytko Kamil</v>
      </c>
      <c r="H258" s="90">
        <v>2</v>
      </c>
      <c r="I258" s="162"/>
    </row>
    <row r="259" spans="6:8" ht="14.25">
      <c r="F259" s="93"/>
      <c r="H259" s="84"/>
    </row>
    <row r="260" spans="6:9" ht="15">
      <c r="F260" s="93">
        <v>13</v>
      </c>
      <c r="G260" s="87" t="str">
        <f>VLOOKUP($F260,Diagram!$AJ$11:$AL$124,2)</f>
        <v>Łabuz Kuba</v>
      </c>
      <c r="H260" s="88">
        <v>2</v>
      </c>
      <c r="I260" s="162"/>
    </row>
    <row r="261" spans="6:9" ht="15">
      <c r="F261" s="93">
        <v>14</v>
      </c>
      <c r="G261" s="89" t="str">
        <f>VLOOKUP($F261,Diagram!$AJ$11:$AL$124,2)</f>
        <v>Vitalii Boyko</v>
      </c>
      <c r="H261" s="90">
        <v>0</v>
      </c>
      <c r="I261" s="162"/>
    </row>
    <row r="262" spans="6:8" ht="14.25">
      <c r="F262" s="93"/>
      <c r="H262" s="84"/>
    </row>
    <row r="263" spans="6:9" ht="15">
      <c r="F263" s="93">
        <v>15</v>
      </c>
      <c r="G263" s="87" t="str">
        <f>VLOOKUP($F263,Diagram!$AJ$11:$AL$124,2)</f>
        <v>Ochoński Jakub</v>
      </c>
      <c r="H263" s="88">
        <v>2</v>
      </c>
      <c r="I263" s="162"/>
    </row>
    <row r="264" spans="6:9" ht="15">
      <c r="F264" s="93">
        <v>16</v>
      </c>
      <c r="G264" s="89" t="str">
        <f>VLOOKUP($F264,Diagram!$AJ$11:$AL$124,2)</f>
        <v>Kamiński Ireneusz</v>
      </c>
      <c r="H264" s="90">
        <v>1</v>
      </c>
      <c r="I264" s="162"/>
    </row>
    <row r="265" s="9" customFormat="1" ht="14.25">
      <c r="G265" s="74"/>
    </row>
    <row r="267" spans="7:8" ht="18">
      <c r="G267" s="167" t="s">
        <v>42</v>
      </c>
      <c r="H267" s="167"/>
    </row>
    <row r="268" ht="14.25" customHeight="1">
      <c r="H268" s="68"/>
    </row>
    <row r="269" spans="7:8" ht="15.75">
      <c r="G269" s="168" t="s">
        <v>54</v>
      </c>
      <c r="H269" s="168"/>
    </row>
    <row r="270" spans="7:8" ht="14.25" customHeight="1">
      <c r="G270" s="70"/>
      <c r="H270" s="70"/>
    </row>
    <row r="271" spans="6:9" ht="15">
      <c r="F271" s="78">
        <v>1</v>
      </c>
      <c r="G271" s="107" t="str">
        <f>VLOOKUP($F271,Diagram!$AE$15:$AH$128,3)</f>
        <v>Archita Mateusz</v>
      </c>
      <c r="H271" s="108">
        <v>1</v>
      </c>
      <c r="I271" s="162"/>
    </row>
    <row r="272" spans="6:9" ht="15">
      <c r="F272" s="78">
        <v>2</v>
      </c>
      <c r="G272" s="109" t="str">
        <f>VLOOKUP($F272,Diagram!$AE$15:$AH$128,3)</f>
        <v>Dzierzgowski Piotr</v>
      </c>
      <c r="H272" s="110">
        <v>2</v>
      </c>
      <c r="I272" s="162"/>
    </row>
    <row r="273" spans="6:8" ht="14.25">
      <c r="F273" s="78"/>
      <c r="H273" s="84"/>
    </row>
    <row r="274" spans="6:9" ht="15">
      <c r="F274" s="78">
        <v>3</v>
      </c>
      <c r="G274" s="107" t="str">
        <f>VLOOKUP($F274,Diagram!$AE$15:$AH$128,3)</f>
        <v>Pazera Michał</v>
      </c>
      <c r="H274" s="108">
        <v>1</v>
      </c>
      <c r="I274" s="162"/>
    </row>
    <row r="275" spans="6:9" ht="15">
      <c r="F275" s="78">
        <v>4</v>
      </c>
      <c r="G275" s="109" t="str">
        <f>VLOOKUP($F275,Diagram!$AE$15:$AH$128,3)</f>
        <v>Kamiński Wojciech</v>
      </c>
      <c r="H275" s="110">
        <v>2</v>
      </c>
      <c r="I275" s="162"/>
    </row>
    <row r="276" spans="6:8" ht="14.25">
      <c r="F276" s="78"/>
      <c r="H276" s="84"/>
    </row>
    <row r="277" spans="6:9" ht="15">
      <c r="F277" s="78">
        <v>5</v>
      </c>
      <c r="G277" s="107" t="str">
        <f>VLOOKUP($F277,Diagram!$AE$15:$AH$128,3)</f>
        <v>Gawroński Paweł</v>
      </c>
      <c r="H277" s="108">
        <v>0</v>
      </c>
      <c r="I277" s="162"/>
    </row>
    <row r="278" spans="6:9" ht="15">
      <c r="F278" s="78">
        <v>6</v>
      </c>
      <c r="G278" s="109" t="str">
        <f>VLOOKUP($F278,Diagram!$AE$15:$AH$128,3)</f>
        <v>Wilk Paweł</v>
      </c>
      <c r="H278" s="110">
        <v>2</v>
      </c>
      <c r="I278" s="162"/>
    </row>
    <row r="279" spans="6:8" ht="14.25">
      <c r="F279" s="78"/>
      <c r="H279" s="84"/>
    </row>
    <row r="280" spans="6:9" ht="15">
      <c r="F280" s="78">
        <v>7</v>
      </c>
      <c r="G280" s="107" t="str">
        <f>VLOOKUP($F280,Diagram!$AE$15:$AH$128,3)</f>
        <v>Bednarczyk Wojciech</v>
      </c>
      <c r="H280" s="108">
        <v>2</v>
      </c>
      <c r="I280" s="162"/>
    </row>
    <row r="281" spans="6:9" ht="15">
      <c r="F281" s="78">
        <v>8</v>
      </c>
      <c r="G281" s="109" t="str">
        <f>VLOOKUP($F281,Diagram!$AE$15:$AH$128,3)</f>
        <v>Tomczak Patryk</v>
      </c>
      <c r="H281" s="110">
        <v>0</v>
      </c>
      <c r="I281" s="162"/>
    </row>
    <row r="282" spans="6:8" ht="14.25">
      <c r="F282" s="78"/>
      <c r="H282" s="84"/>
    </row>
    <row r="283" spans="6:9" ht="15">
      <c r="F283" s="78">
        <v>9</v>
      </c>
      <c r="G283" s="107" t="str">
        <f>VLOOKUP($F283,Diagram!$AE$15:$AH$128,3)</f>
        <v>Wojtysek Zbigniew</v>
      </c>
      <c r="H283" s="108">
        <v>2</v>
      </c>
      <c r="I283" s="162"/>
    </row>
    <row r="284" spans="6:9" ht="15">
      <c r="F284" s="78">
        <v>10</v>
      </c>
      <c r="G284" s="109" t="str">
        <f>VLOOKUP($F284,Diagram!$AE$15:$AH$128,3)</f>
        <v>Kozieł Krzysztof</v>
      </c>
      <c r="H284" s="110">
        <v>1</v>
      </c>
      <c r="I284" s="162"/>
    </row>
    <row r="285" spans="6:8" ht="14.25">
      <c r="F285" s="78"/>
      <c r="H285" s="84"/>
    </row>
    <row r="286" spans="6:9" ht="15">
      <c r="F286" s="78">
        <v>11</v>
      </c>
      <c r="G286" s="107" t="str">
        <f>VLOOKUP($F286,Diagram!$AE$15:$AH$128,3)</f>
        <v>Niesytko Kamil</v>
      </c>
      <c r="H286" s="108">
        <v>1</v>
      </c>
      <c r="I286" s="162"/>
    </row>
    <row r="287" spans="6:9" ht="15">
      <c r="F287" s="78">
        <v>12</v>
      </c>
      <c r="G287" s="109" t="str">
        <f>VLOOKUP($F287,Diagram!$AE$15:$AH$128,3)</f>
        <v>Dadak Damian</v>
      </c>
      <c r="H287" s="110">
        <v>2</v>
      </c>
      <c r="I287" s="162"/>
    </row>
    <row r="288" spans="6:8" ht="14.25">
      <c r="F288" s="78"/>
      <c r="H288" s="84"/>
    </row>
    <row r="289" spans="6:9" ht="15">
      <c r="F289" s="78">
        <v>13</v>
      </c>
      <c r="G289" s="107" t="str">
        <f>VLOOKUP($F289,Diagram!$AE$15:$AH$128,3)</f>
        <v>Łabuz Kuba</v>
      </c>
      <c r="H289" s="108">
        <v>2</v>
      </c>
      <c r="I289" s="162"/>
    </row>
    <row r="290" spans="6:9" ht="15">
      <c r="F290" s="78">
        <v>14</v>
      </c>
      <c r="G290" s="109" t="str">
        <f>VLOOKUP($F290,Diagram!$AE$15:$AH$128,3)</f>
        <v>Gawenda Dawid</v>
      </c>
      <c r="H290" s="110">
        <v>1</v>
      </c>
      <c r="I290" s="162"/>
    </row>
    <row r="291" spans="6:8" ht="14.25">
      <c r="F291" s="78"/>
      <c r="H291" s="84"/>
    </row>
    <row r="292" spans="6:9" ht="15">
      <c r="F292" s="78">
        <v>15</v>
      </c>
      <c r="G292" s="107" t="str">
        <f>VLOOKUP($F292,Diagram!$AE$15:$AH$128,3)</f>
        <v>Ochoński Jakub</v>
      </c>
      <c r="H292" s="108">
        <v>2</v>
      </c>
      <c r="I292" s="162"/>
    </row>
    <row r="293" spans="6:9" ht="15">
      <c r="F293" s="78">
        <v>16</v>
      </c>
      <c r="G293" s="109" t="str">
        <f>VLOOKUP($F293,Diagram!$AE$15:$AH$128,3)</f>
        <v>Dytfeld Tomasz</v>
      </c>
      <c r="H293" s="110">
        <v>0</v>
      </c>
      <c r="I293" s="162"/>
    </row>
    <row r="294" s="9" customFormat="1" ht="14.25">
      <c r="G294" s="74"/>
    </row>
    <row r="296" spans="7:8" ht="18">
      <c r="G296" s="167" t="s">
        <v>43</v>
      </c>
      <c r="H296" s="167"/>
    </row>
    <row r="298" spans="7:8" ht="15.75">
      <c r="G298" s="168" t="s">
        <v>55</v>
      </c>
      <c r="H298" s="168"/>
    </row>
    <row r="300" spans="6:9" ht="15">
      <c r="F300" s="78">
        <v>1</v>
      </c>
      <c r="G300" s="107" t="str">
        <f>VLOOKUP($F300,Diagram!$BH$15:$BJ$112,2)</f>
        <v>Chlewicki Grzegorz</v>
      </c>
      <c r="H300" s="108">
        <v>3</v>
      </c>
      <c r="I300" s="162"/>
    </row>
    <row r="301" spans="6:9" ht="15">
      <c r="F301" s="78">
        <v>2</v>
      </c>
      <c r="G301" s="109" t="str">
        <f>VLOOKUP($F301,Diagram!$BH$15:$BJ$112,2)</f>
        <v>Bilski Adam </v>
      </c>
      <c r="H301" s="110">
        <v>0</v>
      </c>
      <c r="I301" s="162"/>
    </row>
    <row r="302" spans="6:8" ht="14.25">
      <c r="F302" s="78"/>
      <c r="H302" s="84"/>
    </row>
    <row r="303" spans="6:9" ht="15">
      <c r="F303" s="78">
        <v>3</v>
      </c>
      <c r="G303" s="107" t="str">
        <f>VLOOKUP($F303,Diagram!$BH$15:$BJ$112,2)</f>
        <v>Kaczorkiewicz Grzegorz</v>
      </c>
      <c r="H303" s="108">
        <v>3</v>
      </c>
      <c r="I303" s="162"/>
    </row>
    <row r="304" spans="6:9" ht="15">
      <c r="F304" s="78">
        <v>4</v>
      </c>
      <c r="G304" s="109" t="str">
        <f>VLOOKUP($F304,Diagram!$BH$15:$BJ$112,2)</f>
        <v>Pytlarz Tomasz</v>
      </c>
      <c r="H304" s="110">
        <v>1</v>
      </c>
      <c r="I304" s="162"/>
    </row>
    <row r="305" spans="6:8" ht="14.25">
      <c r="F305" s="78"/>
      <c r="H305" s="84"/>
    </row>
    <row r="306" spans="6:9" ht="15">
      <c r="F306" s="78">
        <v>5</v>
      </c>
      <c r="G306" s="107" t="str">
        <f>VLOOKUP($F306,Diagram!$BH$15:$BJ$112,2)</f>
        <v>Borzyszkowski Robert</v>
      </c>
      <c r="H306" s="108">
        <v>3</v>
      </c>
      <c r="I306" s="162"/>
    </row>
    <row r="307" spans="6:9" ht="15">
      <c r="F307" s="78">
        <v>6</v>
      </c>
      <c r="G307" s="109" t="str">
        <f>VLOOKUP($F307,Diagram!$BH$15:$BJ$112,2)</f>
        <v>Jabłoński Krzysztof</v>
      </c>
      <c r="H307" s="110">
        <v>0</v>
      </c>
      <c r="I307" s="162"/>
    </row>
    <row r="308" spans="6:8" ht="14.25">
      <c r="F308" s="78"/>
      <c r="H308" s="84"/>
    </row>
    <row r="309" spans="6:9" ht="15">
      <c r="F309" s="78">
        <v>7</v>
      </c>
      <c r="G309" s="107" t="str">
        <f>VLOOKUP($F309,Diagram!$BH$15:$BJ$112,2)</f>
        <v>Maj Paweł</v>
      </c>
      <c r="H309" s="108">
        <v>0</v>
      </c>
      <c r="I309" s="162"/>
    </row>
    <row r="310" spans="6:9" ht="15">
      <c r="F310" s="78">
        <v>8</v>
      </c>
      <c r="G310" s="109" t="str">
        <f>VLOOKUP($F310,Diagram!$BH$15:$BJ$112,2)</f>
        <v>Dziwak Marek</v>
      </c>
      <c r="H310" s="110">
        <v>3</v>
      </c>
      <c r="I310" s="162"/>
    </row>
    <row r="311" s="9" customFormat="1" ht="14.25">
      <c r="G311" s="74"/>
    </row>
    <row r="312" ht="14.25">
      <c r="D312" s="9"/>
    </row>
    <row r="313" spans="7:8" ht="18">
      <c r="G313" s="167" t="s">
        <v>42</v>
      </c>
      <c r="H313" s="167"/>
    </row>
    <row r="314" ht="18">
      <c r="H314" s="68"/>
    </row>
    <row r="315" spans="7:8" ht="15.75">
      <c r="G315" s="168" t="s">
        <v>56</v>
      </c>
      <c r="H315" s="168"/>
    </row>
    <row r="317" spans="6:9" ht="15">
      <c r="F317" s="78">
        <v>1</v>
      </c>
      <c r="G317" s="107" t="str">
        <f>VLOOKUP($F317,Diagram!$AB$23:$AD$120,2)</f>
        <v>Dzierzgowski Piotr</v>
      </c>
      <c r="H317" s="108">
        <v>1</v>
      </c>
      <c r="I317" s="162"/>
    </row>
    <row r="318" spans="6:9" ht="15">
      <c r="F318" s="78">
        <v>2</v>
      </c>
      <c r="G318" s="109" t="str">
        <f>VLOOKUP($F318,Diagram!$AB$23:$AD$120,2)</f>
        <v>Kamiński Wojciech</v>
      </c>
      <c r="H318" s="110">
        <v>2</v>
      </c>
      <c r="I318" s="162"/>
    </row>
    <row r="319" spans="6:8" ht="14.25">
      <c r="F319" s="78"/>
      <c r="H319" s="84"/>
    </row>
    <row r="320" spans="6:9" ht="15">
      <c r="F320" s="78">
        <v>3</v>
      </c>
      <c r="G320" s="107" t="str">
        <f>VLOOKUP($F320,Diagram!$AB$23:$AD$120,2)</f>
        <v>Wilk Paweł</v>
      </c>
      <c r="H320" s="108">
        <v>2</v>
      </c>
      <c r="I320" s="162"/>
    </row>
    <row r="321" spans="6:9" ht="15">
      <c r="F321" s="78">
        <v>4</v>
      </c>
      <c r="G321" s="109" t="str">
        <f>VLOOKUP($F321,Diagram!$AB$23:$AD$120,2)</f>
        <v>Bednarczyk Wojciech</v>
      </c>
      <c r="H321" s="110">
        <v>1</v>
      </c>
      <c r="I321" s="162"/>
    </row>
    <row r="322" spans="6:8" ht="14.25">
      <c r="F322" s="78"/>
      <c r="H322" s="84"/>
    </row>
    <row r="323" spans="6:9" ht="15">
      <c r="F323" s="78">
        <v>5</v>
      </c>
      <c r="G323" s="107" t="str">
        <f>VLOOKUP($F323,Diagram!$AB$23:$AD$120,2)</f>
        <v>Wojtysek Zbigniew</v>
      </c>
      <c r="H323" s="108">
        <v>0</v>
      </c>
      <c r="I323" s="162"/>
    </row>
    <row r="324" spans="6:9" ht="15">
      <c r="F324" s="78">
        <v>6</v>
      </c>
      <c r="G324" s="109" t="str">
        <f>VLOOKUP($F324,Diagram!$AB$23:$AD$120,2)</f>
        <v>Dadak Damian</v>
      </c>
      <c r="H324" s="110">
        <v>2</v>
      </c>
      <c r="I324" s="162"/>
    </row>
    <row r="325" spans="6:8" ht="14.25">
      <c r="F325" s="78"/>
      <c r="H325" s="84"/>
    </row>
    <row r="326" spans="6:9" ht="15">
      <c r="F326" s="78">
        <v>7</v>
      </c>
      <c r="G326" s="107" t="str">
        <f>VLOOKUP($F326,Diagram!$AB$23:$AD$120,2)</f>
        <v>Łabuz Kuba</v>
      </c>
      <c r="H326" s="108">
        <v>2</v>
      </c>
      <c r="I326" s="162"/>
    </row>
    <row r="327" spans="6:9" ht="15">
      <c r="F327" s="78">
        <v>8</v>
      </c>
      <c r="G327" s="109" t="str">
        <f>VLOOKUP($F327,Diagram!$AB$23:$AD$120,2)</f>
        <v>Ochoński Jakub</v>
      </c>
      <c r="H327" s="110">
        <v>0</v>
      </c>
      <c r="I327" s="162"/>
    </row>
    <row r="328" s="9" customFormat="1" ht="14.25">
      <c r="G328" s="74"/>
    </row>
    <row r="330" spans="7:8" ht="18">
      <c r="G330" s="167" t="s">
        <v>42</v>
      </c>
      <c r="H330" s="167"/>
    </row>
    <row r="331" ht="18">
      <c r="H331" s="68"/>
    </row>
    <row r="332" spans="7:8" ht="15.75">
      <c r="G332" s="168" t="s">
        <v>57</v>
      </c>
      <c r="H332" s="168"/>
    </row>
    <row r="334" spans="6:9" ht="15">
      <c r="F334" s="78">
        <v>1</v>
      </c>
      <c r="G334" s="107" t="str">
        <f>VLOOKUP($F334,Diagram!$W$31:$Z$128,3)</f>
        <v>Kamiński Wojciech</v>
      </c>
      <c r="H334" s="108"/>
      <c r="I334" s="162"/>
    </row>
    <row r="335" spans="6:9" ht="15">
      <c r="F335" s="78">
        <v>2</v>
      </c>
      <c r="G335" s="109" t="str">
        <f>VLOOKUP($F335,Diagram!$W$31:$Z$128,3)</f>
        <v>Maj Paweł</v>
      </c>
      <c r="H335" s="110"/>
      <c r="I335" s="162"/>
    </row>
    <row r="336" spans="6:8" ht="14.25">
      <c r="F336" s="78"/>
      <c r="H336" s="84"/>
    </row>
    <row r="337" spans="6:9" ht="15">
      <c r="F337" s="78">
        <v>3</v>
      </c>
      <c r="G337" s="107" t="str">
        <f>VLOOKUP($F337,Diagram!$W$31:$Z$128,3)</f>
        <v>Wilk Paweł</v>
      </c>
      <c r="H337" s="108"/>
      <c r="I337" s="162"/>
    </row>
    <row r="338" spans="6:9" ht="15">
      <c r="F338" s="78">
        <v>4</v>
      </c>
      <c r="G338" s="109" t="str">
        <f>VLOOKUP($F338,Diagram!$W$31:$Z$128,3)</f>
        <v>Jabłoński Krzysztof</v>
      </c>
      <c r="H338" s="110"/>
      <c r="I338" s="162"/>
    </row>
    <row r="339" spans="6:8" ht="14.25">
      <c r="F339" s="78"/>
      <c r="H339" s="84"/>
    </row>
    <row r="340" spans="6:9" ht="15">
      <c r="F340" s="78">
        <v>5</v>
      </c>
      <c r="G340" s="107" t="str">
        <f>VLOOKUP($F340,Diagram!$W$31:$Z$128,3)</f>
        <v>Dadak Damian</v>
      </c>
      <c r="H340" s="108"/>
      <c r="I340" s="162"/>
    </row>
    <row r="341" spans="6:9" ht="15">
      <c r="F341" s="78">
        <v>6</v>
      </c>
      <c r="G341" s="109" t="str">
        <f>VLOOKUP($F341,Diagram!$W$31:$Z$128,3)</f>
        <v>Pytlarz Tomasz</v>
      </c>
      <c r="H341" s="110"/>
      <c r="I341" s="162"/>
    </row>
    <row r="342" spans="6:8" ht="14.25">
      <c r="F342" s="78"/>
      <c r="H342" s="84"/>
    </row>
    <row r="343" spans="6:9" ht="15">
      <c r="F343" s="78">
        <v>7</v>
      </c>
      <c r="G343" s="107" t="str">
        <f>VLOOKUP($F343,Diagram!$W$31:$Z$128,3)</f>
        <v>Łabuz Kuba</v>
      </c>
      <c r="H343" s="108"/>
      <c r="I343" s="162"/>
    </row>
    <row r="344" spans="6:9" ht="15">
      <c r="F344" s="78">
        <v>8</v>
      </c>
      <c r="G344" s="109" t="str">
        <f>VLOOKUP($F344,Diagram!$W$31:$Z$128,3)</f>
        <v>Bilski Adam </v>
      </c>
      <c r="H344" s="110"/>
      <c r="I344" s="162"/>
    </row>
    <row r="345" s="9" customFormat="1" ht="14.25">
      <c r="G345" s="74"/>
    </row>
    <row r="347" spans="7:8" ht="18">
      <c r="G347" s="167" t="s">
        <v>43</v>
      </c>
      <c r="H347" s="167"/>
    </row>
    <row r="349" spans="7:8" ht="15.75">
      <c r="G349" s="168" t="s">
        <v>58</v>
      </c>
      <c r="H349" s="168"/>
    </row>
    <row r="351" spans="6:9" ht="15">
      <c r="F351" s="78">
        <v>1</v>
      </c>
      <c r="G351" s="107" t="str">
        <f>VLOOKUP($F351,Diagram!$BL$31:$BN$96,2)</f>
        <v>Chlewicki Grzegorz</v>
      </c>
      <c r="H351" s="108">
        <v>3</v>
      </c>
      <c r="I351" s="162"/>
    </row>
    <row r="352" spans="6:9" ht="15">
      <c r="F352" s="78">
        <v>2</v>
      </c>
      <c r="G352" s="109" t="str">
        <f>VLOOKUP($F352,Diagram!$BL$31:$BN$96,2)</f>
        <v>Kaczorkiewicz Grzegorz</v>
      </c>
      <c r="H352" s="110">
        <v>2</v>
      </c>
      <c r="I352" s="162"/>
    </row>
    <row r="353" spans="6:8" ht="14.25">
      <c r="F353" s="78"/>
      <c r="H353" s="84"/>
    </row>
    <row r="354" spans="6:9" ht="15">
      <c r="F354" s="78">
        <v>3</v>
      </c>
      <c r="G354" s="107" t="str">
        <f>VLOOKUP($F354,Diagram!$BL$31:$BN$96,2)</f>
        <v>Borzyszkowski Robert</v>
      </c>
      <c r="H354" s="108">
        <v>2</v>
      </c>
      <c r="I354" s="162"/>
    </row>
    <row r="355" spans="6:9" ht="15">
      <c r="F355" s="78">
        <v>4</v>
      </c>
      <c r="G355" s="109" t="str">
        <f>VLOOKUP($F355,Diagram!$BL$31:$BN$96,2)</f>
        <v>Dziwak Marek</v>
      </c>
      <c r="H355" s="110">
        <v>3</v>
      </c>
      <c r="I355" s="162"/>
    </row>
    <row r="356" spans="7:8" s="9" customFormat="1" ht="15">
      <c r="G356" s="111"/>
      <c r="H356" s="112"/>
    </row>
    <row r="358" spans="7:8" ht="18">
      <c r="G358" s="167" t="s">
        <v>42</v>
      </c>
      <c r="H358" s="167"/>
    </row>
    <row r="359" ht="18">
      <c r="H359" s="68"/>
    </row>
    <row r="360" spans="7:8" ht="15.75">
      <c r="G360" s="168" t="s">
        <v>59</v>
      </c>
      <c r="H360" s="168"/>
    </row>
    <row r="362" spans="6:9" ht="15">
      <c r="F362" s="78">
        <v>1</v>
      </c>
      <c r="G362" s="107" t="str">
        <f>VLOOKUP($F362,Diagram!$T$47:$V$112,2)</f>
        <v>----------</v>
      </c>
      <c r="H362" s="108"/>
      <c r="I362" s="162"/>
    </row>
    <row r="363" spans="6:9" ht="15">
      <c r="F363" s="78">
        <v>2</v>
      </c>
      <c r="G363" s="109" t="str">
        <f>VLOOKUP($F363,Diagram!$T$47:$V$112,2)</f>
        <v>----------</v>
      </c>
      <c r="H363" s="110"/>
      <c r="I363" s="162"/>
    </row>
    <row r="364" spans="6:8" ht="14.25">
      <c r="F364" s="78"/>
      <c r="H364" s="84"/>
    </row>
    <row r="365" spans="6:9" ht="15">
      <c r="F365" s="78">
        <v>3</v>
      </c>
      <c r="G365" s="107" t="str">
        <f>VLOOKUP($F365,Diagram!$T$47:$V$112,2)</f>
        <v>----------</v>
      </c>
      <c r="H365" s="108"/>
      <c r="I365" s="162"/>
    </row>
    <row r="366" spans="6:9" ht="15">
      <c r="F366" s="78">
        <v>4</v>
      </c>
      <c r="G366" s="109" t="str">
        <f>VLOOKUP($F366,Diagram!$T$47:$V$112,2)</f>
        <v>----------</v>
      </c>
      <c r="H366" s="110"/>
      <c r="I366" s="162"/>
    </row>
    <row r="367" spans="6:7" s="9" customFormat="1" ht="14.25">
      <c r="F367" s="79"/>
      <c r="G367" s="74"/>
    </row>
    <row r="368" ht="14.25">
      <c r="F368" s="78"/>
    </row>
    <row r="369" spans="6:8" ht="18">
      <c r="F369" s="78"/>
      <c r="G369" s="167" t="s">
        <v>42</v>
      </c>
      <c r="H369" s="167"/>
    </row>
    <row r="370" spans="6:8" ht="18">
      <c r="F370" s="78"/>
      <c r="H370" s="68"/>
    </row>
    <row r="371" spans="6:8" ht="15.75">
      <c r="F371" s="78"/>
      <c r="G371" s="168" t="s">
        <v>60</v>
      </c>
      <c r="H371" s="168"/>
    </row>
    <row r="372" ht="14.25">
      <c r="F372" s="78"/>
    </row>
    <row r="373" spans="6:9" ht="15">
      <c r="F373" s="78">
        <v>1</v>
      </c>
      <c r="G373" s="113" t="s">
        <v>97</v>
      </c>
      <c r="H373" s="108">
        <v>0</v>
      </c>
      <c r="I373" s="162"/>
    </row>
    <row r="374" spans="6:9" ht="15">
      <c r="F374" s="78">
        <v>2</v>
      </c>
      <c r="G374" s="114" t="s">
        <v>137</v>
      </c>
      <c r="H374" s="110">
        <v>2</v>
      </c>
      <c r="I374" s="162"/>
    </row>
    <row r="375" spans="6:7" ht="14.25">
      <c r="F375" s="78"/>
      <c r="G375" s="76"/>
    </row>
    <row r="376" spans="6:9" ht="15">
      <c r="F376" s="78">
        <v>3</v>
      </c>
      <c r="G376" s="113" t="s">
        <v>96</v>
      </c>
      <c r="H376" s="108">
        <v>1</v>
      </c>
      <c r="I376" s="162"/>
    </row>
    <row r="377" spans="6:9" ht="15">
      <c r="F377" s="78">
        <v>4</v>
      </c>
      <c r="G377" s="114" t="str">
        <f>VLOOKUP($F377,Diagram!$O$63:$R$128,3)</f>
        <v>Kaczorkiewicz Grzegorz</v>
      </c>
      <c r="H377" s="110">
        <v>2</v>
      </c>
      <c r="I377" s="162"/>
    </row>
    <row r="378" s="82" customFormat="1" ht="14.25"/>
    <row r="380" spans="2:14" ht="18">
      <c r="B380" s="167" t="s">
        <v>61</v>
      </c>
      <c r="C380" s="167"/>
      <c r="D380" s="167"/>
      <c r="E380" s="167"/>
      <c r="F380" s="167"/>
      <c r="H380" s="167" t="s">
        <v>36</v>
      </c>
      <c r="I380" s="167"/>
      <c r="J380" s="167"/>
      <c r="K380" s="167"/>
      <c r="L380" s="167"/>
      <c r="M380" s="167"/>
      <c r="N380" s="167"/>
    </row>
    <row r="381" spans="2:14" ht="14.25" customHeight="1">
      <c r="B381" s="68"/>
      <c r="C381" s="68"/>
      <c r="D381" s="68"/>
      <c r="E381" s="68"/>
      <c r="F381" s="68"/>
      <c r="H381" s="68"/>
      <c r="I381" s="68"/>
      <c r="J381" s="68"/>
      <c r="K381" s="68"/>
      <c r="L381" s="68"/>
      <c r="M381" s="68"/>
      <c r="N381" s="68"/>
    </row>
    <row r="382" spans="2:14" ht="18" customHeight="1">
      <c r="B382" s="68"/>
      <c r="C382" s="116">
        <v>1</v>
      </c>
      <c r="D382" s="94" t="str">
        <f>VLOOKUP($C382,Diagram!$L$96:$N$97,2)</f>
        <v>Borzyszkowski Robert</v>
      </c>
      <c r="E382" s="95">
        <v>2</v>
      </c>
      <c r="F382" s="162"/>
      <c r="H382" s="68"/>
      <c r="I382" s="116">
        <v>1</v>
      </c>
      <c r="J382" s="98" t="str">
        <f>VLOOKUP($I382,Diagram!$BP$63:$BR$64,2)</f>
        <v>Chlewicki Grzegorz</v>
      </c>
      <c r="K382" s="99">
        <v>0</v>
      </c>
      <c r="L382" s="162"/>
      <c r="M382" s="69"/>
      <c r="N382" s="68"/>
    </row>
    <row r="383" spans="3:12" ht="15.75">
      <c r="C383" s="117">
        <v>2</v>
      </c>
      <c r="D383" s="96" t="str">
        <f>VLOOKUP($C383,Diagram!$L$96:$N$97,2)</f>
        <v>Kaczorkiewicz Grzegorz</v>
      </c>
      <c r="E383" s="97">
        <v>0</v>
      </c>
      <c r="F383" s="162"/>
      <c r="I383" s="117">
        <v>2</v>
      </c>
      <c r="J383" s="100" t="str">
        <f>VLOOKUP($I383,Diagram!$BP$63:$BR$64,2)</f>
        <v>Dziwak Marek</v>
      </c>
      <c r="K383" s="101">
        <v>3</v>
      </c>
      <c r="L383" s="162"/>
    </row>
    <row r="385" spans="6:8" ht="15">
      <c r="F385" s="159" t="s">
        <v>62</v>
      </c>
      <c r="G385" s="159"/>
      <c r="H385" s="159"/>
    </row>
    <row r="387" spans="6:8" ht="15">
      <c r="F387" s="102">
        <v>1</v>
      </c>
      <c r="G387" s="163" t="str">
        <f>IF(SUM($K$382:$K$383)&gt;0,IF($K$382&gt;$K$383,$J$382,$J$383),"----------")</f>
        <v>Dziwak Marek</v>
      </c>
      <c r="H387" s="164"/>
    </row>
    <row r="388" spans="6:8" ht="15">
      <c r="F388" s="103">
        <v>2</v>
      </c>
      <c r="G388" s="165" t="str">
        <f>IF(SUM($K$382:$K$383)&gt;0,IF($K$382&lt;$K$383,$J$382,$J$383),"----------")</f>
        <v>Chlewicki Grzegorz</v>
      </c>
      <c r="H388" s="166"/>
    </row>
    <row r="389" spans="6:8" ht="15">
      <c r="F389" s="104">
        <v>3</v>
      </c>
      <c r="G389" s="160" t="str">
        <f>IF(SUM($E$382:$E$383)&gt;0,IF($E$382&gt;$E$383,$D$382,$D$383),"----------")</f>
        <v>Borzyszkowski Robert</v>
      </c>
      <c r="H389" s="161"/>
    </row>
    <row r="391" spans="6:8" ht="15">
      <c r="F391" s="83">
        <v>4</v>
      </c>
      <c r="G391" s="159" t="str">
        <f>IF(SUM($E$382:$E$383)&gt;0,IF($E$382&lt;$E$383,$D$382,$D$383),"----------")</f>
        <v>Kaczorkiewicz Grzegorz</v>
      </c>
      <c r="H391" s="159"/>
    </row>
    <row r="393" spans="6:8" ht="15">
      <c r="F393" s="115" t="s">
        <v>63</v>
      </c>
      <c r="G393" s="159" t="s">
        <v>97</v>
      </c>
      <c r="H393" s="159"/>
    </row>
    <row r="394" spans="6:8" ht="15">
      <c r="F394" s="105"/>
      <c r="G394" s="159" t="s">
        <v>96</v>
      </c>
      <c r="H394" s="159"/>
    </row>
    <row r="396" spans="6:8" ht="15">
      <c r="F396" s="115" t="s">
        <v>64</v>
      </c>
      <c r="G396" s="159" t="s">
        <v>107</v>
      </c>
      <c r="H396" s="159"/>
    </row>
    <row r="397" spans="6:8" ht="15">
      <c r="F397" s="105"/>
      <c r="G397" s="159" t="s">
        <v>95</v>
      </c>
      <c r="H397" s="159"/>
    </row>
    <row r="399" spans="6:8" ht="15">
      <c r="F399" s="105" t="s">
        <v>65</v>
      </c>
      <c r="G399" s="159" t="s">
        <v>100</v>
      </c>
      <c r="H399" s="159"/>
    </row>
    <row r="400" spans="6:8" ht="15">
      <c r="F400" s="105"/>
      <c r="G400" s="159" t="s">
        <v>138</v>
      </c>
      <c r="H400" s="159"/>
    </row>
    <row r="401" spans="6:8" ht="15">
      <c r="F401" s="105"/>
      <c r="G401" s="159" t="s">
        <v>109</v>
      </c>
      <c r="H401" s="159"/>
    </row>
    <row r="402" spans="6:8" ht="15">
      <c r="F402" s="105"/>
      <c r="G402" s="159" t="s">
        <v>108</v>
      </c>
      <c r="H402" s="159"/>
    </row>
    <row r="404" spans="6:8" ht="15">
      <c r="F404" s="105" t="s">
        <v>66</v>
      </c>
      <c r="G404" s="159" t="str">
        <f>Diagram!AC133</f>
        <v>Dzierzgowski Piotr</v>
      </c>
      <c r="H404" s="159"/>
    </row>
    <row r="405" spans="6:8" ht="15">
      <c r="F405" s="105"/>
      <c r="G405" s="159" t="str">
        <f>Diagram!AC134</f>
        <v>Bednarczyk Wojciech</v>
      </c>
      <c r="H405" s="159"/>
    </row>
    <row r="406" spans="6:8" ht="15">
      <c r="F406" s="105"/>
      <c r="G406" s="159" t="str">
        <f>Diagram!AC135</f>
        <v>Wojtysek Zbigniew</v>
      </c>
      <c r="H406" s="159"/>
    </row>
    <row r="407" spans="6:8" ht="15">
      <c r="F407" s="105"/>
      <c r="G407" s="159" t="str">
        <f>Diagram!AC136</f>
        <v>Ochoński Jakub</v>
      </c>
      <c r="H407" s="159"/>
    </row>
    <row r="408" spans="7:8" ht="14.25">
      <c r="G408" s="158"/>
      <c r="H408" s="158"/>
    </row>
    <row r="409" spans="6:8" ht="15">
      <c r="F409" s="105" t="s">
        <v>67</v>
      </c>
      <c r="G409" s="159" t="str">
        <f>Diagram!AG133</f>
        <v>Archita Mateusz</v>
      </c>
      <c r="H409" s="159"/>
    </row>
    <row r="410" spans="6:8" ht="15">
      <c r="F410" s="105"/>
      <c r="G410" s="159" t="str">
        <f>Diagram!AG134</f>
        <v>Pazera Michał</v>
      </c>
      <c r="H410" s="159"/>
    </row>
    <row r="411" spans="6:8" ht="15">
      <c r="F411" s="105"/>
      <c r="G411" s="159" t="str">
        <f>Diagram!AG135</f>
        <v>Gawroński Paweł</v>
      </c>
      <c r="H411" s="159"/>
    </row>
    <row r="412" spans="6:8" ht="15">
      <c r="F412" s="105"/>
      <c r="G412" s="159" t="str">
        <f>Diagram!AG136</f>
        <v>Tomczak Patryk</v>
      </c>
      <c r="H412" s="159"/>
    </row>
    <row r="413" spans="6:8" ht="15">
      <c r="F413" s="105"/>
      <c r="G413" s="159" t="str">
        <f>Diagram!AG137</f>
        <v>Kozieł Krzysztof</v>
      </c>
      <c r="H413" s="159"/>
    </row>
    <row r="414" spans="6:8" ht="15">
      <c r="F414" s="105"/>
      <c r="G414" s="159" t="str">
        <f>Diagram!AG138</f>
        <v>Niesytko Kamil</v>
      </c>
      <c r="H414" s="159"/>
    </row>
    <row r="415" spans="6:8" ht="15">
      <c r="F415" s="105"/>
      <c r="G415" s="159" t="str">
        <f>Diagram!AG139</f>
        <v>Gawenda Dawid</v>
      </c>
      <c r="H415" s="159"/>
    </row>
    <row r="416" spans="6:8" ht="15">
      <c r="F416" s="105"/>
      <c r="G416" s="159" t="str">
        <f>Diagram!AG140</f>
        <v>Dytfeld Tomasz</v>
      </c>
      <c r="H416" s="159"/>
    </row>
    <row r="417" spans="7:8" ht="14.25">
      <c r="G417" s="158"/>
      <c r="H417" s="158"/>
    </row>
    <row r="418" spans="6:8" ht="15">
      <c r="F418" s="105" t="s">
        <v>68</v>
      </c>
      <c r="G418" s="159" t="str">
        <f>Diagram!AK133</f>
        <v>Kaźmierczak Mateusz</v>
      </c>
      <c r="H418" s="159"/>
    </row>
    <row r="419" spans="6:8" ht="15">
      <c r="F419" s="105"/>
      <c r="G419" s="159" t="str">
        <f>Diagram!AK134</f>
        <v>Olszański Michał</v>
      </c>
      <c r="H419" s="159"/>
    </row>
    <row r="420" spans="6:8" ht="15">
      <c r="F420" s="105"/>
      <c r="G420" s="159" t="str">
        <f>Diagram!AK135</f>
        <v>Napierała Paweł</v>
      </c>
      <c r="H420" s="159"/>
    </row>
    <row r="421" spans="6:8" ht="15">
      <c r="F421" s="105"/>
      <c r="G421" s="159" t="str">
        <f>Diagram!AK136</f>
        <v>Jała Michał</v>
      </c>
      <c r="H421" s="159"/>
    </row>
    <row r="422" spans="6:8" ht="15">
      <c r="F422" s="105"/>
      <c r="G422" s="159" t="str">
        <f>Diagram!AK137</f>
        <v>Białek Grzegorz</v>
      </c>
      <c r="H422" s="159"/>
    </row>
    <row r="423" spans="6:8" ht="15">
      <c r="F423" s="105"/>
      <c r="G423" s="159" t="str">
        <f>Diagram!AK138</f>
        <v>Bajcar Łukasz</v>
      </c>
      <c r="H423" s="159"/>
    </row>
    <row r="424" spans="6:8" ht="15">
      <c r="F424" s="105"/>
      <c r="G424" s="159" t="str">
        <f>Diagram!AK139</f>
        <v>Vitalii Boyko</v>
      </c>
      <c r="H424" s="159"/>
    </row>
    <row r="425" spans="6:8" ht="15">
      <c r="F425" s="105"/>
      <c r="G425" s="159" t="str">
        <f>Diagram!AK140</f>
        <v>Kamiński Ireneusz</v>
      </c>
      <c r="H425" s="159"/>
    </row>
    <row r="426" spans="7:8" ht="14.25">
      <c r="G426" s="158"/>
      <c r="H426" s="158"/>
    </row>
    <row r="427" spans="6:8" ht="15">
      <c r="F427" s="105" t="s">
        <v>69</v>
      </c>
      <c r="G427" s="159" t="str">
        <f>Diagram!AO133</f>
        <v>Grudzka Albert </v>
      </c>
      <c r="H427" s="159"/>
    </row>
    <row r="428" spans="6:8" ht="15">
      <c r="F428" s="105"/>
      <c r="G428" s="159" t="str">
        <f>Diagram!AO134</f>
        <v>Zych Krzysztof</v>
      </c>
      <c r="H428" s="159"/>
    </row>
    <row r="429" spans="6:8" ht="15">
      <c r="F429" s="105"/>
      <c r="G429" s="159" t="str">
        <f>Diagram!AO135</f>
        <v>Taczka Sebastian</v>
      </c>
      <c r="H429" s="159"/>
    </row>
    <row r="430" spans="6:8" ht="15">
      <c r="F430" s="105"/>
      <c r="G430" s="159" t="str">
        <f>Diagram!AO136</f>
        <v>Jaguszczak Artur</v>
      </c>
      <c r="H430" s="159"/>
    </row>
    <row r="431" spans="6:8" ht="15">
      <c r="F431" s="105"/>
      <c r="G431" s="159" t="str">
        <f>Diagram!AO137</f>
        <v>Drozdek Wojciech</v>
      </c>
      <c r="H431" s="159"/>
    </row>
    <row r="432" spans="6:8" ht="15">
      <c r="F432" s="105"/>
      <c r="G432" s="159" t="str">
        <f>Diagram!AO138</f>
        <v>Ogrodnikczuk Mateusz</v>
      </c>
      <c r="H432" s="159"/>
    </row>
    <row r="433" spans="6:8" ht="15">
      <c r="F433" s="105"/>
      <c r="G433" s="159" t="str">
        <f>Diagram!AO139</f>
        <v>Oganowski Przemysław</v>
      </c>
      <c r="H433" s="159"/>
    </row>
    <row r="434" spans="6:8" ht="15">
      <c r="F434" s="105"/>
      <c r="G434" s="159" t="str">
        <f>Diagram!AO140</f>
        <v>Ordon Dominik</v>
      </c>
      <c r="H434" s="159"/>
    </row>
    <row r="435" spans="6:8" ht="15">
      <c r="F435" s="105"/>
      <c r="G435" s="159" t="str">
        <f>Diagram!AO141</f>
        <v>Grieger Szymon</v>
      </c>
      <c r="H435" s="159"/>
    </row>
    <row r="436" spans="6:8" ht="15">
      <c r="F436" s="105"/>
      <c r="G436" s="159" t="str">
        <f>Diagram!AO142</f>
        <v>Witkowski Przemysław</v>
      </c>
      <c r="H436" s="159"/>
    </row>
    <row r="437" spans="6:8" ht="15">
      <c r="F437" s="105"/>
      <c r="G437" s="159" t="str">
        <f>Diagram!AO143</f>
        <v>Serhii Holiat</v>
      </c>
      <c r="H437" s="159"/>
    </row>
    <row r="438" spans="6:8" ht="15">
      <c r="F438" s="105"/>
      <c r="G438" s="159" t="str">
        <f>Diagram!AO144</f>
        <v>Kuchta Paweł</v>
      </c>
      <c r="H438" s="159"/>
    </row>
    <row r="439" spans="6:8" ht="15">
      <c r="F439" s="105"/>
      <c r="G439" s="159" t="str">
        <f>Diagram!AO145</f>
        <v>Ochman Piotr</v>
      </c>
      <c r="H439" s="159"/>
    </row>
    <row r="440" spans="6:8" ht="15">
      <c r="F440" s="105"/>
      <c r="G440" s="159" t="str">
        <f>Diagram!AO146</f>
        <v>Sikora Artur</v>
      </c>
      <c r="H440" s="159"/>
    </row>
    <row r="441" spans="6:8" ht="15">
      <c r="F441" s="105"/>
      <c r="G441" s="159" t="str">
        <f>Diagram!AO147</f>
        <v>Wawrzyniak Łukasz</v>
      </c>
      <c r="H441" s="159"/>
    </row>
    <row r="442" spans="6:8" ht="15">
      <c r="F442" s="105"/>
      <c r="G442" s="159" t="str">
        <f>Diagram!AO148</f>
        <v>Dzierżek Karol</v>
      </c>
      <c r="H442" s="159"/>
    </row>
    <row r="443" spans="7:8" ht="14.25">
      <c r="G443" s="158"/>
      <c r="H443" s="158"/>
    </row>
    <row r="444" spans="6:8" ht="15">
      <c r="F444" s="105" t="s">
        <v>70</v>
      </c>
      <c r="G444" s="159" t="str">
        <f>Diagram!AS133</f>
        <v>Zakreta Łukasz</v>
      </c>
      <c r="H444" s="159"/>
    </row>
    <row r="445" spans="6:8" ht="15">
      <c r="F445" s="105"/>
      <c r="G445" s="159" t="str">
        <f>Diagram!AS134</f>
        <v>Caruk Mateusz</v>
      </c>
      <c r="H445" s="159"/>
    </row>
    <row r="446" spans="6:8" ht="15">
      <c r="F446" s="105"/>
      <c r="G446" s="159" t="str">
        <f>Diagram!AS135</f>
        <v>Szwej Maciej</v>
      </c>
      <c r="H446" s="159"/>
    </row>
    <row r="447" spans="6:8" ht="15">
      <c r="F447" s="105"/>
      <c r="G447" s="159" t="str">
        <f>Diagram!AS136</f>
        <v>Raczak Karol</v>
      </c>
      <c r="H447" s="159"/>
    </row>
    <row r="448" spans="6:8" ht="15">
      <c r="F448" s="105"/>
      <c r="G448" s="159" t="str">
        <f>Diagram!AS137</f>
        <v>Szyłko Jerzy</v>
      </c>
      <c r="H448" s="159"/>
    </row>
    <row r="449" spans="6:8" ht="15">
      <c r="F449" s="105"/>
      <c r="G449" s="159" t="str">
        <f>Diagram!AS138</f>
        <v>Górski Kacper</v>
      </c>
      <c r="H449" s="159"/>
    </row>
    <row r="450" spans="6:8" ht="15">
      <c r="F450" s="105"/>
      <c r="G450" s="159" t="str">
        <f>Diagram!AS139</f>
        <v>Daniłowicz Mariusz</v>
      </c>
      <c r="H450" s="159"/>
    </row>
    <row r="451" spans="6:8" ht="15">
      <c r="F451" s="105"/>
      <c r="G451" s="159" t="str">
        <f>Diagram!AS140</f>
        <v>Zdun Aleksander</v>
      </c>
      <c r="H451" s="159"/>
    </row>
    <row r="452" spans="6:8" ht="15">
      <c r="F452" s="105"/>
      <c r="G452" s="159" t="str">
        <f>Diagram!AS141</f>
        <v>Sumara Marek</v>
      </c>
      <c r="H452" s="159"/>
    </row>
    <row r="453" spans="6:8" ht="15">
      <c r="F453" s="105"/>
      <c r="G453" s="159" t="str">
        <f>Diagram!AS142</f>
        <v>Pilarski Piotr</v>
      </c>
      <c r="H453" s="159"/>
    </row>
    <row r="454" spans="6:8" ht="15">
      <c r="F454" s="105"/>
      <c r="G454" s="159" t="str">
        <f>Diagram!AS143</f>
        <v>Białkowski Tymoteusz</v>
      </c>
      <c r="H454" s="159"/>
    </row>
    <row r="455" spans="6:8" ht="15">
      <c r="F455" s="105"/>
      <c r="G455" s="159" t="str">
        <f>Diagram!AS144</f>
        <v>Szofer Tomasz</v>
      </c>
      <c r="H455" s="159"/>
    </row>
    <row r="456" spans="6:8" ht="15">
      <c r="F456" s="105"/>
      <c r="G456" s="159" t="str">
        <f>Diagram!AS145</f>
        <v>Olko Michał</v>
      </c>
      <c r="H456" s="159"/>
    </row>
    <row r="457" spans="6:8" ht="15">
      <c r="F457" s="105"/>
      <c r="G457" s="159" t="str">
        <f>Diagram!AS146</f>
        <v>Kucharuk Bartłomiej</v>
      </c>
      <c r="H457" s="159"/>
    </row>
    <row r="458" spans="6:8" ht="15">
      <c r="F458" s="105"/>
      <c r="G458" s="159" t="str">
        <f>Diagram!AS147</f>
        <v>Suchan Almar</v>
      </c>
      <c r="H458" s="159"/>
    </row>
    <row r="459" spans="6:8" ht="15">
      <c r="F459" s="105"/>
      <c r="G459" s="159" t="str">
        <f>Diagram!AS148</f>
        <v>Zmyślony Artur</v>
      </c>
      <c r="H459" s="159"/>
    </row>
    <row r="460" spans="7:8" ht="14.25">
      <c r="G460" s="158"/>
      <c r="H460" s="158"/>
    </row>
    <row r="461" spans="7:8" ht="14.25">
      <c r="G461" s="158"/>
      <c r="H461" s="158"/>
    </row>
    <row r="462" spans="7:8" ht="14.25">
      <c r="G462" s="158"/>
      <c r="H462" s="158"/>
    </row>
    <row r="463" spans="7:8" ht="14.25">
      <c r="G463" s="158"/>
      <c r="H463" s="158"/>
    </row>
    <row r="464" spans="7:8" ht="14.25">
      <c r="G464" s="158"/>
      <c r="H464" s="158"/>
    </row>
  </sheetData>
  <sheetProtection/>
  <mergeCells count="225">
    <mergeCell ref="I254:I255"/>
    <mergeCell ref="I257:I258"/>
    <mergeCell ref="I260:I261"/>
    <mergeCell ref="I263:I264"/>
    <mergeCell ref="I231:I232"/>
    <mergeCell ref="I234:I235"/>
    <mergeCell ref="I242:I243"/>
    <mergeCell ref="I245:I246"/>
    <mergeCell ref="I248:I249"/>
    <mergeCell ref="I251:I252"/>
    <mergeCell ref="I213:I214"/>
    <mergeCell ref="I216:I217"/>
    <mergeCell ref="I219:I220"/>
    <mergeCell ref="I222:I223"/>
    <mergeCell ref="I225:I226"/>
    <mergeCell ref="I228:I229"/>
    <mergeCell ref="I190:I191"/>
    <mergeCell ref="I193:I194"/>
    <mergeCell ref="I196:I197"/>
    <mergeCell ref="I199:I200"/>
    <mergeCell ref="I202:I203"/>
    <mergeCell ref="I205:I206"/>
    <mergeCell ref="I172:I173"/>
    <mergeCell ref="I175:I176"/>
    <mergeCell ref="I178:I179"/>
    <mergeCell ref="I181:I182"/>
    <mergeCell ref="I184:I185"/>
    <mergeCell ref="I187:I188"/>
    <mergeCell ref="L149:L150"/>
    <mergeCell ref="L152:L153"/>
    <mergeCell ref="I160:I161"/>
    <mergeCell ref="I163:I164"/>
    <mergeCell ref="I166:I167"/>
    <mergeCell ref="I169:I170"/>
    <mergeCell ref="L131:L132"/>
    <mergeCell ref="L134:L135"/>
    <mergeCell ref="L137:L138"/>
    <mergeCell ref="L140:L141"/>
    <mergeCell ref="L143:L144"/>
    <mergeCell ref="L146:L147"/>
    <mergeCell ref="F149:F150"/>
    <mergeCell ref="F152:F153"/>
    <mergeCell ref="L107:L108"/>
    <mergeCell ref="L110:L111"/>
    <mergeCell ref="L113:L114"/>
    <mergeCell ref="L116:L117"/>
    <mergeCell ref="L119:L120"/>
    <mergeCell ref="L122:L123"/>
    <mergeCell ref="L125:L126"/>
    <mergeCell ref="L128:L129"/>
    <mergeCell ref="F131:F132"/>
    <mergeCell ref="F134:F135"/>
    <mergeCell ref="F137:F138"/>
    <mergeCell ref="F140:F141"/>
    <mergeCell ref="F143:F144"/>
    <mergeCell ref="F146:F147"/>
    <mergeCell ref="F113:F114"/>
    <mergeCell ref="F116:F117"/>
    <mergeCell ref="F119:F120"/>
    <mergeCell ref="F122:F123"/>
    <mergeCell ref="F125:F126"/>
    <mergeCell ref="F128:F129"/>
    <mergeCell ref="I89:I90"/>
    <mergeCell ref="I92:I93"/>
    <mergeCell ref="I95:I96"/>
    <mergeCell ref="I98:I99"/>
    <mergeCell ref="F107:F108"/>
    <mergeCell ref="F110:F111"/>
    <mergeCell ref="I71:I72"/>
    <mergeCell ref="I74:I75"/>
    <mergeCell ref="I77:I78"/>
    <mergeCell ref="I80:I81"/>
    <mergeCell ref="I83:I84"/>
    <mergeCell ref="I86:I87"/>
    <mergeCell ref="I53:I54"/>
    <mergeCell ref="I56:I57"/>
    <mergeCell ref="I59:I60"/>
    <mergeCell ref="I62:I63"/>
    <mergeCell ref="I65:I66"/>
    <mergeCell ref="I68:I69"/>
    <mergeCell ref="I35:I36"/>
    <mergeCell ref="I38:I39"/>
    <mergeCell ref="I41:I42"/>
    <mergeCell ref="I44:I45"/>
    <mergeCell ref="I47:I48"/>
    <mergeCell ref="I50:I51"/>
    <mergeCell ref="I17:I18"/>
    <mergeCell ref="I20:I21"/>
    <mergeCell ref="I23:I24"/>
    <mergeCell ref="I26:I27"/>
    <mergeCell ref="I29:I30"/>
    <mergeCell ref="I32:I33"/>
    <mergeCell ref="I5:I6"/>
    <mergeCell ref="I8:I9"/>
    <mergeCell ref="I11:I12"/>
    <mergeCell ref="I14:I15"/>
    <mergeCell ref="A1:M1"/>
    <mergeCell ref="G369:H369"/>
    <mergeCell ref="G347:H347"/>
    <mergeCell ref="G158:H158"/>
    <mergeCell ref="G156:H156"/>
    <mergeCell ref="G238:H238"/>
    <mergeCell ref="G371:H371"/>
    <mergeCell ref="G349:H349"/>
    <mergeCell ref="G358:H358"/>
    <mergeCell ref="G360:H360"/>
    <mergeCell ref="B103:F103"/>
    <mergeCell ref="H103:N103"/>
    <mergeCell ref="C105:E105"/>
    <mergeCell ref="I105:M105"/>
    <mergeCell ref="G211:H211"/>
    <mergeCell ref="G332:H332"/>
    <mergeCell ref="G240:H240"/>
    <mergeCell ref="G267:H267"/>
    <mergeCell ref="G209:H209"/>
    <mergeCell ref="G269:H269"/>
    <mergeCell ref="G296:H296"/>
    <mergeCell ref="G298:H298"/>
    <mergeCell ref="G313:H313"/>
    <mergeCell ref="G315:H315"/>
    <mergeCell ref="G330:H330"/>
    <mergeCell ref="I271:I272"/>
    <mergeCell ref="I274:I275"/>
    <mergeCell ref="I277:I278"/>
    <mergeCell ref="I280:I281"/>
    <mergeCell ref="I283:I284"/>
    <mergeCell ref="I286:I287"/>
    <mergeCell ref="I289:I290"/>
    <mergeCell ref="I292:I293"/>
    <mergeCell ref="I300:I301"/>
    <mergeCell ref="I303:I304"/>
    <mergeCell ref="I306:I307"/>
    <mergeCell ref="I309:I310"/>
    <mergeCell ref="I317:I318"/>
    <mergeCell ref="I320:I321"/>
    <mergeCell ref="I323:I324"/>
    <mergeCell ref="I326:I327"/>
    <mergeCell ref="I334:I335"/>
    <mergeCell ref="I337:I338"/>
    <mergeCell ref="I340:I341"/>
    <mergeCell ref="I343:I344"/>
    <mergeCell ref="I351:I352"/>
    <mergeCell ref="I354:I355"/>
    <mergeCell ref="I362:I363"/>
    <mergeCell ref="I365:I366"/>
    <mergeCell ref="I373:I374"/>
    <mergeCell ref="I376:I377"/>
    <mergeCell ref="F382:F383"/>
    <mergeCell ref="L382:L383"/>
    <mergeCell ref="G387:H387"/>
    <mergeCell ref="G388:H388"/>
    <mergeCell ref="B380:F380"/>
    <mergeCell ref="H380:N380"/>
    <mergeCell ref="G391:H391"/>
    <mergeCell ref="F385:H385"/>
    <mergeCell ref="G393:H393"/>
    <mergeCell ref="G394:H394"/>
    <mergeCell ref="G396:H396"/>
    <mergeCell ref="G397:H397"/>
    <mergeCell ref="G389:H389"/>
    <mergeCell ref="G399:H399"/>
    <mergeCell ref="G400:H400"/>
    <mergeCell ref="G401:H401"/>
    <mergeCell ref="G402:H402"/>
    <mergeCell ref="G404:H404"/>
    <mergeCell ref="G405:H405"/>
    <mergeCell ref="G406:H406"/>
    <mergeCell ref="G407:H407"/>
    <mergeCell ref="G408:H408"/>
    <mergeCell ref="G409:H409"/>
    <mergeCell ref="G410:H410"/>
    <mergeCell ref="G411:H411"/>
    <mergeCell ref="G412:H412"/>
    <mergeCell ref="G413:H413"/>
    <mergeCell ref="G414:H414"/>
    <mergeCell ref="G415:H415"/>
    <mergeCell ref="G416:H416"/>
    <mergeCell ref="G417:H417"/>
    <mergeCell ref="G418:H418"/>
    <mergeCell ref="G419:H419"/>
    <mergeCell ref="G420:H420"/>
    <mergeCell ref="G421:H421"/>
    <mergeCell ref="G422:H422"/>
    <mergeCell ref="G423:H423"/>
    <mergeCell ref="G424:H424"/>
    <mergeCell ref="G425:H425"/>
    <mergeCell ref="G426:H426"/>
    <mergeCell ref="G427:H427"/>
    <mergeCell ref="G428:H428"/>
    <mergeCell ref="G429:H429"/>
    <mergeCell ref="G430:H430"/>
    <mergeCell ref="G431:H431"/>
    <mergeCell ref="G432:H432"/>
    <mergeCell ref="G433:H433"/>
    <mergeCell ref="G434:H434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G444:H444"/>
    <mergeCell ref="G445:H445"/>
    <mergeCell ref="G446:H446"/>
    <mergeCell ref="G447:H447"/>
    <mergeCell ref="G459:H459"/>
    <mergeCell ref="G448:H448"/>
    <mergeCell ref="G449:H449"/>
    <mergeCell ref="G450:H450"/>
    <mergeCell ref="G451:H451"/>
    <mergeCell ref="G452:H452"/>
    <mergeCell ref="G453:H453"/>
    <mergeCell ref="G460:H460"/>
    <mergeCell ref="G461:H461"/>
    <mergeCell ref="G462:H462"/>
    <mergeCell ref="G463:H463"/>
    <mergeCell ref="G464:H464"/>
    <mergeCell ref="G454:H454"/>
    <mergeCell ref="G455:H455"/>
    <mergeCell ref="G456:H456"/>
    <mergeCell ref="G457:H457"/>
    <mergeCell ref="G458:H45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</dc:creator>
  <cp:keywords/>
  <dc:description/>
  <cp:lastModifiedBy>Rafał</cp:lastModifiedBy>
  <cp:lastPrinted>2013-11-23T10:46:33Z</cp:lastPrinted>
  <dcterms:created xsi:type="dcterms:W3CDTF">2012-12-14T16:39:08Z</dcterms:created>
  <dcterms:modified xsi:type="dcterms:W3CDTF">2017-11-29T12:09:44Z</dcterms:modified>
  <cp:category/>
  <cp:version/>
  <cp:contentType/>
  <cp:contentStatus/>
</cp:coreProperties>
</file>